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CONTABLES\"/>
    </mc:Choice>
  </mc:AlternateContent>
  <xr:revisionPtr revIDLastSave="0" documentId="13_ncr:1_{BC857D46-A628-4A81-84F1-3774462AE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4" i="2"/>
  <c r="F12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<sst xmlns="http://schemas.openxmlformats.org/spreadsheetml/2006/main" count="27" uniqueCount="27">
  <si>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</si>
  <si>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</si>
  <si>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</si>
  <si>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</si>
  <si>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</si>
  <si>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</si>
  <si>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</si>
  <si>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</si>
  <si>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</si>
  <si>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</si>
  <si>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</si>
  <si>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</si>
  <si>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</si>
  <si>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</si>
  <si>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</si>
  <si>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</si>
  <si>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</si>
  <si>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</si>
  <si>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</si>
  <si>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</si>
  <si>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</si>
  <si>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</si>
  <si>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</si>
  <si>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</si>
  <si>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</si>
  <si>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</si>
  <si>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Comité Municipal de Agua Potable y Alcantarillado de Salamanca, Guanajuato.
Estado Analítico del Activo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</si>
</sst>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51">
    <cellStyle name="Euro" xfId="1" xr:uid="{00000000-0005-0000-0000-000000000000}"/>
    <cellStyle name="Millares 2" xfId="2" xr:uid="{00000000-0005-0000-0000-000001000000}"/>
    <cellStyle name="Millares 2 10" xfId="88" xr:uid="{638AFD30-FE90-452F-88B4-458C5C84EF3D}"/>
    <cellStyle name="Millares 2 11" xfId="79" xr:uid="{53DB1245-5849-416B-B8B9-AC1897FE5B8E}"/>
    <cellStyle name="Millares 2 12" xfId="70" xr:uid="{C9C58357-FF7E-479C-A6D1-68C0A8EDA88C}"/>
    <cellStyle name="Millares 2 13" xfId="61" xr:uid="{635F2A4F-05AF-47DE-AA4F-B80680780672}"/>
    <cellStyle name="Millares 2 14" xfId="52" xr:uid="{714FA9F5-BFA2-4DDA-80DF-8CA3DA1885BD}"/>
    <cellStyle name="Millares 2 15" xfId="43" xr:uid="{779FC587-60C9-43C3-916B-AC866A8BA493}"/>
    <cellStyle name="Millares 2 16" xfId="34" xr:uid="{3D61F672-1593-47EF-A424-2643271A8B5F}"/>
    <cellStyle name="Millares 2 17" xfId="25" xr:uid="{7CB051B2-A931-467D-9CB8-DCB4130EDBAF}"/>
    <cellStyle name="Millares 2 18" xfId="16" xr:uid="{330C17FB-DABD-4BE8-A669-C3E9D04E3765}"/>
    <cellStyle name="Millares 2 2" xfId="3" xr:uid="{00000000-0005-0000-0000-000002000000}"/>
    <cellStyle name="Millares 2 2 10" xfId="71" xr:uid="{F91DC4B6-DC64-44E1-AE63-C053DB6FCE9F}"/>
    <cellStyle name="Millares 2 2 11" xfId="62" xr:uid="{16532C6B-D6DF-4EEE-828A-22B1B4310282}"/>
    <cellStyle name="Millares 2 2 12" xfId="53" xr:uid="{A948B03D-E022-4011-8C76-3D5F90D32763}"/>
    <cellStyle name="Millares 2 2 13" xfId="44" xr:uid="{AAEED52E-BF8D-439A-B9C1-2F4723E13AFE}"/>
    <cellStyle name="Millares 2 2 14" xfId="35" xr:uid="{8412FE44-621C-43B1-BF63-F2554770FC5C}"/>
    <cellStyle name="Millares 2 2 15" xfId="26" xr:uid="{3523841E-5CE5-4227-8F4A-FF18327D2593}"/>
    <cellStyle name="Millares 2 2 16" xfId="17" xr:uid="{142F3142-4B1D-443E-998F-C655AD2C1BC4}"/>
    <cellStyle name="Millares 2 2 2" xfId="143" xr:uid="{49C7357B-6450-47CF-8A30-298FBF1C6D96}"/>
    <cellStyle name="Millares 2 2 3" xfId="134" xr:uid="{861000CF-B113-4D49-8335-FCA6D7A2ADDB}"/>
    <cellStyle name="Millares 2 2 4" xfId="125" xr:uid="{A30088F9-79C3-4681-8682-5DAAB6F2E4B9}"/>
    <cellStyle name="Millares 2 2 5" xfId="116" xr:uid="{2D0DFE57-1918-42EA-8646-E79923532C69}"/>
    <cellStyle name="Millares 2 2 6" xfId="107" xr:uid="{76B2DC00-5F2E-4E8C-9A00-17D0BA5675EB}"/>
    <cellStyle name="Millares 2 2 7" xfId="98" xr:uid="{0450FC1A-C66B-47D0-ACF0-F839D2D39432}"/>
    <cellStyle name="Millares 2 2 8" xfId="89" xr:uid="{D76F9CE5-6B47-418A-A637-BF1A5252CF2F}"/>
    <cellStyle name="Millares 2 2 9" xfId="80" xr:uid="{F248803E-3DC8-4FC8-8128-D96ACDE87D71}"/>
    <cellStyle name="Millares 2 3" xfId="4" xr:uid="{00000000-0005-0000-0000-000003000000}"/>
    <cellStyle name="Millares 2 3 10" xfId="72" xr:uid="{D3D66EE3-1F43-4AAB-A6F7-0A793C6F572C}"/>
    <cellStyle name="Millares 2 3 11" xfId="63" xr:uid="{7EF87C0A-AE46-4B13-B033-5233E8E5EEEC}"/>
    <cellStyle name="Millares 2 3 12" xfId="54" xr:uid="{29F2323C-7BAC-4432-A9B6-DD43AF3697EB}"/>
    <cellStyle name="Millares 2 3 13" xfId="45" xr:uid="{9C878B53-D447-432C-9F81-DC0306FBF89F}"/>
    <cellStyle name="Millares 2 3 14" xfId="36" xr:uid="{C1F77BD6-68B4-4186-99A5-EC24D47C05B0}"/>
    <cellStyle name="Millares 2 3 15" xfId="27" xr:uid="{477F40C9-32BA-4FF2-9323-11AB29E50AEC}"/>
    <cellStyle name="Millares 2 3 16" xfId="18" xr:uid="{05276486-7BF7-4914-A29C-0B60A4D478F8}"/>
    <cellStyle name="Millares 2 3 2" xfId="144" xr:uid="{910F6593-67AC-42CD-A968-24086265CF65}"/>
    <cellStyle name="Millares 2 3 3" xfId="135" xr:uid="{A097FEE7-DF13-413D-90B1-8D1B726A47FC}"/>
    <cellStyle name="Millares 2 3 4" xfId="126" xr:uid="{7C2F9B9A-92EF-425D-8DCE-D488713B0045}"/>
    <cellStyle name="Millares 2 3 5" xfId="117" xr:uid="{80818C85-9522-427D-A611-AE0955F4D9B6}"/>
    <cellStyle name="Millares 2 3 6" xfId="108" xr:uid="{C0FDD6BA-6A7C-494A-8B68-5FA41E309C7A}"/>
    <cellStyle name="Millares 2 3 7" xfId="99" xr:uid="{604F257D-5924-4984-B89B-850F841FFFB1}"/>
    <cellStyle name="Millares 2 3 8" xfId="90" xr:uid="{4C6C6DC5-30EF-4BAB-B81F-0F45DBA30F49}"/>
    <cellStyle name="Millares 2 3 9" xfId="81" xr:uid="{0B66AD11-28A9-4549-83EC-E5255AA8674B}"/>
    <cellStyle name="Millares 2 4" xfId="142" xr:uid="{60B67735-FEA5-489C-87C9-607FDA27FC26}"/>
    <cellStyle name="Millares 2 5" xfId="133" xr:uid="{D28C0896-D336-4F98-BA5C-A30AD8349A4B}"/>
    <cellStyle name="Millares 2 6" xfId="124" xr:uid="{875BBC15-0207-4A4E-8299-8D93A950BD54}"/>
    <cellStyle name="Millares 2 7" xfId="115" xr:uid="{6F3862A5-B03D-4EDC-BEBE-64D4B63145D7}"/>
    <cellStyle name="Millares 2 8" xfId="106" xr:uid="{4C859AC6-9BF5-45B3-8EC6-7F7D8F274A37}"/>
    <cellStyle name="Millares 2 9" xfId="97" xr:uid="{6930C22A-2490-4623-A816-1048517E34AF}"/>
    <cellStyle name="Millares 3" xfId="5" xr:uid="{00000000-0005-0000-0000-000004000000}"/>
    <cellStyle name="Millares 3 10" xfId="73" xr:uid="{7059FA13-FD5A-493F-9E34-332FA4CDA4ED}"/>
    <cellStyle name="Millares 3 11" xfId="64" xr:uid="{69385F97-B1ED-40A2-A260-5A5003DC5B9F}"/>
    <cellStyle name="Millares 3 12" xfId="55" xr:uid="{12394B85-4CA3-457A-A111-6903366CC158}"/>
    <cellStyle name="Millares 3 13" xfId="46" xr:uid="{C8E4C27D-C70C-4223-ACEE-C721F3C641E7}"/>
    <cellStyle name="Millares 3 14" xfId="37" xr:uid="{85C1302E-C8D9-475C-A869-30C45CCC630F}"/>
    <cellStyle name="Millares 3 15" xfId="28" xr:uid="{44C581DF-5BCD-46E3-867C-D6363FB7BF11}"/>
    <cellStyle name="Millares 3 16" xfId="19" xr:uid="{8316F3C0-328E-4EBE-9EBA-A80DE8303351}"/>
    <cellStyle name="Millares 3 2" xfId="145" xr:uid="{6893676C-9305-4AD0-BDD1-5A2AC9132FE7}"/>
    <cellStyle name="Millares 3 3" xfId="136" xr:uid="{F50537C3-6A07-448B-9BD6-31026AA009AA}"/>
    <cellStyle name="Millares 3 4" xfId="127" xr:uid="{99BA2F89-FB42-4D6D-AF43-E83FCA376374}"/>
    <cellStyle name="Millares 3 5" xfId="118" xr:uid="{970FBA73-387D-4FE0-A8E3-DC7F23AA9A0A}"/>
    <cellStyle name="Millares 3 6" xfId="109" xr:uid="{CD8B1076-2BF3-48FA-985E-873C92479285}"/>
    <cellStyle name="Millares 3 7" xfId="100" xr:uid="{07A294BF-B4CD-4E93-B925-00CFDC6CBF9A}"/>
    <cellStyle name="Millares 3 8" xfId="91" xr:uid="{3693D0CE-C217-473F-9987-B590A1F91821}"/>
    <cellStyle name="Millares 3 9" xfId="82" xr:uid="{588958C5-6604-455A-86B2-4D22471ED64C}"/>
    <cellStyle name="Moneda 2" xfId="6" xr:uid="{00000000-0005-0000-0000-000005000000}"/>
    <cellStyle name="Moneda 2 10" xfId="74" xr:uid="{88A9A61D-AC8F-41D3-B12B-00C7153F61EA}"/>
    <cellStyle name="Moneda 2 11" xfId="65" xr:uid="{B2C32FA4-684C-4566-A7AC-5366616B3613}"/>
    <cellStyle name="Moneda 2 12" xfId="56" xr:uid="{2806F560-B396-40C7-A991-BC62F0F617DF}"/>
    <cellStyle name="Moneda 2 13" xfId="47" xr:uid="{9F355EC5-F5EB-4760-B580-B47CE87E54A3}"/>
    <cellStyle name="Moneda 2 14" xfId="38" xr:uid="{2A7775E5-097F-423B-9806-0A68D2D6CBC4}"/>
    <cellStyle name="Moneda 2 15" xfId="29" xr:uid="{A57E0906-29F3-4B18-9599-0BF7334C937E}"/>
    <cellStyle name="Moneda 2 16" xfId="20" xr:uid="{978BCA20-CBD6-4995-8D85-0E501FEBF134}"/>
    <cellStyle name="Moneda 2 2" xfId="146" xr:uid="{94255DC0-3D33-4D06-A232-CC38939CD556}"/>
    <cellStyle name="Moneda 2 3" xfId="137" xr:uid="{8C2FD6A8-A89B-4C59-B169-10482820AD59}"/>
    <cellStyle name="Moneda 2 4" xfId="128" xr:uid="{BD4D4013-2751-40CE-9673-D97D689BFD94}"/>
    <cellStyle name="Moneda 2 5" xfId="119" xr:uid="{13C29768-C5E7-432C-B9D5-88185CAE311B}"/>
    <cellStyle name="Moneda 2 6" xfId="110" xr:uid="{F8826EC5-A135-4280-AB81-828B6B68A814}"/>
    <cellStyle name="Moneda 2 7" xfId="101" xr:uid="{72E6AB6C-818E-4DBF-8F69-FD65448C358D}"/>
    <cellStyle name="Moneda 2 8" xfId="92" xr:uid="{447EBD66-D295-4F8C-9011-1FBCADDEF480}"/>
    <cellStyle name="Moneda 2 9" xfId="83" xr:uid="{6DBA76F4-AB72-4AE9-9BA4-AC3015423220}"/>
    <cellStyle name="Normal" xfId="0" builtinId="0"/>
    <cellStyle name="Normal 2" xfId="7" xr:uid="{00000000-0005-0000-0000-000007000000}"/>
    <cellStyle name="Normal 2 10" xfId="84" xr:uid="{3F68B887-8CBB-476E-B0A9-3C87511459B3}"/>
    <cellStyle name="Normal 2 11" xfId="75" xr:uid="{7C7ACC93-3AE2-4531-A90A-DCC288941A07}"/>
    <cellStyle name="Normal 2 12" xfId="66" xr:uid="{864B16FB-4C80-421C-AFC6-27366FFFE8B0}"/>
    <cellStyle name="Normal 2 13" xfId="57" xr:uid="{3ECA4993-36EF-4563-9284-5213F2F286A0}"/>
    <cellStyle name="Normal 2 14" xfId="48" xr:uid="{E421BCF1-5E77-4C38-9D20-CE0E2974FCDB}"/>
    <cellStyle name="Normal 2 15" xfId="39" xr:uid="{D4F7A5AA-E1F9-4C89-A913-58BB80065099}"/>
    <cellStyle name="Normal 2 16" xfId="30" xr:uid="{6662B4FC-A23C-4231-81F9-9E08428F6988}"/>
    <cellStyle name="Normal 2 17" xfId="21" xr:uid="{68D17CAE-5F4B-4119-9BAB-B4AB5B84D01B}"/>
    <cellStyle name="Normal 2 2" xfId="8" xr:uid="{00000000-0005-0000-0000-000008000000}"/>
    <cellStyle name="Normal 2 3" xfId="147" xr:uid="{BB8A391C-15C2-4DB8-8820-BD6B4D92EF94}"/>
    <cellStyle name="Normal 2 4" xfId="138" xr:uid="{16735751-E362-4D1F-9ECF-703FC9973C47}"/>
    <cellStyle name="Normal 2 5" xfId="129" xr:uid="{BA5B200E-B769-4FA5-B642-0F48B5B8FA3A}"/>
    <cellStyle name="Normal 2 6" xfId="120" xr:uid="{F5A71A0D-9602-4A20-B49B-515B70F310A0}"/>
    <cellStyle name="Normal 2 7" xfId="111" xr:uid="{689CAFDE-710F-4846-864F-D7BA642FE5C6}"/>
    <cellStyle name="Normal 2 8" xfId="102" xr:uid="{9E6E3DB6-6631-46BB-91F4-F2B9A3BD8437}"/>
    <cellStyle name="Normal 2 9" xfId="93" xr:uid="{6D0EB4EA-4F07-41FD-8FB0-594FED7222DE}"/>
    <cellStyle name="Normal 3" xfId="9" xr:uid="{00000000-0005-0000-0000-000009000000}"/>
    <cellStyle name="Normal 3 10" xfId="76" xr:uid="{2DC8AE5B-93BB-4340-8D8C-D7672FA8545C}"/>
    <cellStyle name="Normal 3 11" xfId="67" xr:uid="{4D9F551E-88FE-4E24-B314-2F647C494503}"/>
    <cellStyle name="Normal 3 12" xfId="58" xr:uid="{3EA48EAB-1C45-4200-ABCC-CCA46EA40B9F}"/>
    <cellStyle name="Normal 3 13" xfId="49" xr:uid="{EB97164D-6D8F-4D1B-BF5F-878A4EF2CB22}"/>
    <cellStyle name="Normal 3 14" xfId="40" xr:uid="{0206058B-B1F5-4A07-8449-7A7185858CBB}"/>
    <cellStyle name="Normal 3 15" xfId="31" xr:uid="{A7A29110-C55B-456A-A506-8FDFFA752F26}"/>
    <cellStyle name="Normal 3 16" xfId="22" xr:uid="{7E92ED33-3CDE-487D-9F1F-0E25F2F3B2CF}"/>
    <cellStyle name="Normal 3 2" xfId="148" xr:uid="{418BBE71-F087-400B-97DE-07FA56537180}"/>
    <cellStyle name="Normal 3 3" xfId="139" xr:uid="{642289F9-7398-4713-AC40-0925F0A3EE03}"/>
    <cellStyle name="Normal 3 4" xfId="130" xr:uid="{BD73E980-9E2C-40FC-86C2-7025CD63E810}"/>
    <cellStyle name="Normal 3 5" xfId="121" xr:uid="{B20E4509-4A64-4164-9BD0-F41BE334D9F7}"/>
    <cellStyle name="Normal 3 6" xfId="112" xr:uid="{341A80AD-6E2C-42C8-B0CE-3C7C438A649C}"/>
    <cellStyle name="Normal 3 7" xfId="103" xr:uid="{15C61D8A-5E15-4FAF-A071-1BDEF568F764}"/>
    <cellStyle name="Normal 3 8" xfId="94" xr:uid="{D653603D-28F8-478E-BDAF-3F917D84441E}"/>
    <cellStyle name="Normal 3 9" xfId="85" xr:uid="{83F5D4E3-63BD-4512-A6A2-C6E7394E20C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86" xr:uid="{907F6E7F-B150-4A89-AFB9-07083BC8BFDA}"/>
    <cellStyle name="Normal 6 11" xfId="77" xr:uid="{73BC3A53-701F-4294-892A-29B9077BC8E5}"/>
    <cellStyle name="Normal 6 12" xfId="68" xr:uid="{B4AA6646-9944-47A1-8EC0-AD9B24F38152}"/>
    <cellStyle name="Normal 6 13" xfId="59" xr:uid="{5CC93970-B40A-433C-B739-04718CA3EA48}"/>
    <cellStyle name="Normal 6 14" xfId="50" xr:uid="{98B73956-9065-4375-8E89-5FAE1D786874}"/>
    <cellStyle name="Normal 6 15" xfId="41" xr:uid="{98A7AA1A-1FA5-4A99-960B-964897AE563D}"/>
    <cellStyle name="Normal 6 16" xfId="32" xr:uid="{DDB848FD-01E0-4F06-B13E-1A8E3D285359}"/>
    <cellStyle name="Normal 6 17" xfId="23" xr:uid="{01C157F5-9D33-45B4-B844-3DDECA319E0A}"/>
    <cellStyle name="Normal 6 2" xfId="15" xr:uid="{00000000-0005-0000-0000-00000F000000}"/>
    <cellStyle name="Normal 6 2 10" xfId="78" xr:uid="{472C6026-FB84-47F6-BF49-0B2057980671}"/>
    <cellStyle name="Normal 6 2 11" xfId="69" xr:uid="{894AD08B-5C8B-4A20-AC36-3EB371D2366E}"/>
    <cellStyle name="Normal 6 2 12" xfId="60" xr:uid="{7FD4575C-0DC9-402D-98E7-ED3A7764D888}"/>
    <cellStyle name="Normal 6 2 13" xfId="51" xr:uid="{650638DA-B026-4B19-BD50-38616E684250}"/>
    <cellStyle name="Normal 6 2 14" xfId="42" xr:uid="{523EEB0C-7F0A-412C-8128-4908623A44FC}"/>
    <cellStyle name="Normal 6 2 15" xfId="33" xr:uid="{45C195C7-7CF1-4E26-B9F6-11EA17867FCE}"/>
    <cellStyle name="Normal 6 2 16" xfId="24" xr:uid="{81A450DB-AD9E-4156-B128-D6DF798687C7}"/>
    <cellStyle name="Normal 6 2 2" xfId="150" xr:uid="{B25ED909-CD2B-4D48-B59A-F9D1578638DC}"/>
    <cellStyle name="Normal 6 2 3" xfId="141" xr:uid="{F1016CE8-C540-470D-9EDC-18180ADD8FCF}"/>
    <cellStyle name="Normal 6 2 4" xfId="132" xr:uid="{5D04FF64-496D-4847-A18B-E021876CCA01}"/>
    <cellStyle name="Normal 6 2 5" xfId="123" xr:uid="{63B8ABCB-48F2-4D4C-A988-36BBFA437954}"/>
    <cellStyle name="Normal 6 2 6" xfId="114" xr:uid="{B8FD3CE7-6F0B-4B90-9CF4-9A72369A25F0}"/>
    <cellStyle name="Normal 6 2 7" xfId="105" xr:uid="{895D0505-971D-4F6F-8F24-63E38A008402}"/>
    <cellStyle name="Normal 6 2 8" xfId="96" xr:uid="{79AA5A98-E514-448A-A424-1669947A2868}"/>
    <cellStyle name="Normal 6 2 9" xfId="87" xr:uid="{04E52915-1833-4CD0-9898-9F28AD0E3A56}"/>
    <cellStyle name="Normal 6 3" xfId="149" xr:uid="{7C1E58AD-9631-46C3-9D1E-890E97262076}"/>
    <cellStyle name="Normal 6 4" xfId="140" xr:uid="{560AD26E-421A-45AC-9A25-AFF01B1D498D}"/>
    <cellStyle name="Normal 6 5" xfId="131" xr:uid="{8330DB20-0725-4036-A075-555A5ABDADA8}"/>
    <cellStyle name="Normal 6 6" xfId="122" xr:uid="{5D3F0570-ECFC-4722-88BB-487A9452D15D}"/>
    <cellStyle name="Normal 6 7" xfId="113" xr:uid="{6BA8C2C8-974C-4E17-990E-B0F9DBFB4AD9}"/>
    <cellStyle name="Normal 6 8" xfId="104" xr:uid="{C1EB223F-BF0F-4747-B067-7D256A7D2F2E}"/>
    <cellStyle name="Normal 6 9" xfId="95" xr:uid="{B30A89A9-4D12-4C4C-BCD8-BDE1D5F0E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27611</xdr:rowOff>
    </xdr:from>
    <xdr:to>
      <xdr:col>0</xdr:col>
      <xdr:colOff>704850</xdr:colOff>
      <xdr:row>0</xdr:row>
      <xdr:rowOff>555117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84E2D6-0591-4405-8F4E-25BE8F8BE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7611"/>
          <a:ext cx="533400" cy="527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N13" sqref="N1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7">
        <f>B4+B12</f>
        <v>738094918.57999992</v>
      </c>
      <c r="C3" s="7">
        <f t="shared" ref="C3:F3" si="0">C4+C12</f>
        <v>530580550.34000003</v>
      </c>
      <c r="D3" s="7">
        <f t="shared" si="0"/>
        <v>490004661.39999998</v>
      </c>
      <c r="E3" s="7">
        <f t="shared" si="0"/>
        <v>778670807.51999974</v>
      </c>
      <c r="F3" s="7">
        <f t="shared" si="0"/>
        <v>40575888.939999968</v>
      </c>
    </row>
    <row r="4" spans="1:6" x14ac:dyDescent="0.2">
      <c r="A4" s="5" t="s">
        <v>4</v>
      </c>
      <c r="B4" s="7">
        <f>SUM(B5:B11)</f>
        <v>285574216.03999996</v>
      </c>
      <c r="C4" s="7">
        <f>SUM(C5:C11)</f>
        <v>461715250.11000001</v>
      </c>
      <c r="D4" s="7">
        <f>SUM(D5:D11)</f>
        <v>454287474.99000001</v>
      </c>
      <c r="E4" s="7">
        <f>SUM(E5:E11)</f>
        <v>293001991.15999997</v>
      </c>
      <c r="F4" s="7">
        <f>SUM(F5:F11)</f>
        <v>7427775.1199999684</v>
      </c>
    </row>
    <row r="5" spans="1:6" x14ac:dyDescent="0.2">
      <c r="A5" s="6" t="s">
        <v>5</v>
      </c>
      <c r="B5" s="8">
        <v>259607473.97</v>
      </c>
      <c r="C5" s="8">
        <v>283152431.54000002</v>
      </c>
      <c r="D5" s="8">
        <v>270461709.31</v>
      </c>
      <c r="E5" s="8">
        <f>B5+C5-D5</f>
        <v>272298196.19999999</v>
      </c>
      <c r="F5" s="8">
        <f t="shared" ref="F5:F11" si="1">E5-B5</f>
        <v>12690722.229999989</v>
      </c>
    </row>
    <row r="6" spans="1:6" x14ac:dyDescent="0.2">
      <c r="A6" s="6" t="s">
        <v>6</v>
      </c>
      <c r="B6" s="8">
        <v>7684134.4100000001</v>
      </c>
      <c r="C6" s="8">
        <v>176104591.75999999</v>
      </c>
      <c r="D6" s="8">
        <v>175843362.15000001</v>
      </c>
      <c r="E6" s="8">
        <f t="shared" ref="E6:E11" si="2">B6+C6-D6</f>
        <v>7945364.0199999809</v>
      </c>
      <c r="F6" s="8">
        <f t="shared" si="1"/>
        <v>261229.60999998078</v>
      </c>
    </row>
    <row r="7" spans="1:6" x14ac:dyDescent="0.2">
      <c r="A7" s="6" t="s">
        <v>7</v>
      </c>
      <c r="B7" s="8">
        <v>8167014.5700000003</v>
      </c>
      <c r="C7" s="8">
        <v>749200.79</v>
      </c>
      <c r="D7" s="8">
        <v>4412656.82</v>
      </c>
      <c r="E7" s="8">
        <f t="shared" si="2"/>
        <v>4503558.5399999991</v>
      </c>
      <c r="F7" s="8">
        <f t="shared" si="1"/>
        <v>-3663456.0300000012</v>
      </c>
    </row>
    <row r="8" spans="1:6" x14ac:dyDescent="0.2">
      <c r="A8" s="6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6" t="s">
        <v>2</v>
      </c>
      <c r="B9" s="8">
        <v>10115593.09</v>
      </c>
      <c r="C9" s="8">
        <v>1709026.02</v>
      </c>
      <c r="D9" s="8">
        <v>3569746.71</v>
      </c>
      <c r="E9" s="8">
        <f t="shared" si="2"/>
        <v>8254872.3999999994</v>
      </c>
      <c r="F9" s="8">
        <f t="shared" si="1"/>
        <v>-1860720.6900000004</v>
      </c>
    </row>
    <row r="10" spans="1:6" x14ac:dyDescent="0.2">
      <c r="A10" s="6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6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5" t="s">
        <v>10</v>
      </c>
      <c r="B12" s="7">
        <f>SUM(B13:B21)</f>
        <v>452520702.54000002</v>
      </c>
      <c r="C12" s="7">
        <f>SUM(C13:C21)</f>
        <v>68865300.230000004</v>
      </c>
      <c r="D12" s="7">
        <f>SUM(D13:D21)</f>
        <v>35717186.409999996</v>
      </c>
      <c r="E12" s="7">
        <f>SUM(E13:E21)</f>
        <v>485668816.35999984</v>
      </c>
      <c r="F12" s="7">
        <f>SUM(F13:F21)</f>
        <v>33148113.819999997</v>
      </c>
    </row>
    <row r="13" spans="1:6" x14ac:dyDescent="0.2">
      <c r="A13" s="6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6" t="s">
        <v>12</v>
      </c>
      <c r="B14" s="9">
        <v>12693059.109999999</v>
      </c>
      <c r="C14" s="9">
        <v>2723101.22</v>
      </c>
      <c r="D14" s="9">
        <v>2140726.16</v>
      </c>
      <c r="E14" s="9">
        <f t="shared" ref="E14:E21" si="4">B14+C14-D14</f>
        <v>13275434.17</v>
      </c>
      <c r="F14" s="9">
        <f t="shared" si="3"/>
        <v>582375.06000000052</v>
      </c>
    </row>
    <row r="15" spans="1:6" x14ac:dyDescent="0.2">
      <c r="A15" s="6" t="s">
        <v>13</v>
      </c>
      <c r="B15" s="9">
        <v>530597241.01999998</v>
      </c>
      <c r="C15" s="9">
        <v>29923214.309999999</v>
      </c>
      <c r="D15" s="9">
        <v>15474917.67</v>
      </c>
      <c r="E15" s="9">
        <f t="shared" si="4"/>
        <v>545045537.65999997</v>
      </c>
      <c r="F15" s="9">
        <f t="shared" si="3"/>
        <v>14448296.639999986</v>
      </c>
    </row>
    <row r="16" spans="1:6" x14ac:dyDescent="0.2">
      <c r="A16" s="6" t="s">
        <v>14</v>
      </c>
      <c r="B16" s="8">
        <v>110470922.06999999</v>
      </c>
      <c r="C16" s="8">
        <v>36071187.920000002</v>
      </c>
      <c r="D16" s="8">
        <v>18035593.960000001</v>
      </c>
      <c r="E16" s="8">
        <f t="shared" si="4"/>
        <v>128506516.03</v>
      </c>
      <c r="F16" s="8">
        <f t="shared" si="3"/>
        <v>18035593.960000008</v>
      </c>
    </row>
    <row r="17" spans="1:6" x14ac:dyDescent="0.2">
      <c r="A17" s="6" t="s">
        <v>15</v>
      </c>
      <c r="B17" s="8">
        <v>4585648.28</v>
      </c>
      <c r="C17" s="8">
        <v>36500</v>
      </c>
      <c r="D17" s="8">
        <v>18250</v>
      </c>
      <c r="E17" s="8">
        <f t="shared" si="4"/>
        <v>4603898.28</v>
      </c>
      <c r="F17" s="8">
        <f t="shared" si="3"/>
        <v>18250</v>
      </c>
    </row>
    <row r="18" spans="1:6" x14ac:dyDescent="0.2">
      <c r="A18" s="6" t="s">
        <v>16</v>
      </c>
      <c r="B18" s="8">
        <v>-210857700.84999999</v>
      </c>
      <c r="C18" s="8">
        <v>0</v>
      </c>
      <c r="D18" s="8">
        <v>0</v>
      </c>
      <c r="E18" s="8">
        <f t="shared" si="4"/>
        <v>-210857700.84999999</v>
      </c>
      <c r="F18" s="8">
        <f t="shared" si="3"/>
        <v>0</v>
      </c>
    </row>
    <row r="19" spans="1:6" x14ac:dyDescent="0.2">
      <c r="A19" s="6" t="s">
        <v>17</v>
      </c>
      <c r="B19" s="8">
        <v>5031532.91</v>
      </c>
      <c r="C19" s="8">
        <v>111296.78</v>
      </c>
      <c r="D19" s="8">
        <v>47698.62</v>
      </c>
      <c r="E19" s="8">
        <f t="shared" si="4"/>
        <v>5095131.07</v>
      </c>
      <c r="F19" s="8">
        <f t="shared" si="3"/>
        <v>63598.160000000149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1" t="s">
        <v>24</v>
      </c>
      <c r="B23"/>
      <c r="C23"/>
      <c r="D23"/>
      <c r="E23"/>
      <c r="F23"/>
    </row>
    <row r="29" spans="1:6" x14ac:dyDescent="0.2">
      <c r="A29" s="10"/>
      <c r="B29"/>
      <c r="C29"/>
      <c r="D29" s="15"/>
      <c r="E29" s="15"/>
      <c r="F29"/>
    </row>
    <row r="30" spans="1:6" x14ac:dyDescent="0.2">
      <c r="A30" s="10"/>
      <c r="B30"/>
      <c r="C30"/>
      <c r="D30" s="15"/>
      <c r="E30" s="15"/>
      <c r="F30"/>
    </row>
  </sheetData>
  <sheetProtection formatCells="0" formatColumns="0" formatRows="0" autoFilter="0"/>
  <mergeCells count="3">
    <mergeCell ref="A1:F1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2024-05-03T15:34:10Z</cp:lastPrinted>
  <dcterms:created xsi:type="dcterms:W3CDTF">2014-02-09T04:04:15Z</dcterms:created>
  <dcterms:modified xsi:type="dcterms:W3CDTF">2024-05-03T15:34:22Z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