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13_ncr:1_{651D1E3C-4DA9-4692-B3F0-CF49A6F1E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<sst xmlns="http://schemas.openxmlformats.org/spreadsheetml/2006/main" count="27" uniqueCount="27">
  <si>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</si>
  <si>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</si>
  <si>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</si>
  <si>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</si>
  <si>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</si>
  <si>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</si>
  <si>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</si>
  <si>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</si>
  <si>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</si>
  <si>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</si>
  <si>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</si>
  <si>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</si>
  <si>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</si>
  <si>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</si>
  <si>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</si>
  <si>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</si>
  <si>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</si>
  <si>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</si>
  <si>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</si>
  <si>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</si>
  <si>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</si>
  <si>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</si>
  <si>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</si>
  <si>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</si>
  <si>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</si>
  <si>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</si>
  <si>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Salamanca, Guanajuato.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</si>
</sst>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42">
    <cellStyle name="Euro" xfId="1" xr:uid="{00000000-0005-0000-0000-000000000000}"/>
    <cellStyle name="Millares 2" xfId="2" xr:uid="{00000000-0005-0000-0000-000001000000}"/>
    <cellStyle name="Millares 2 10" xfId="79" xr:uid="{4AAC12AD-6245-4E7D-8C00-7F31500918CF}"/>
    <cellStyle name="Millares 2 11" xfId="70" xr:uid="{92E0181E-D541-4773-BDF9-95FF2A771C91}"/>
    <cellStyle name="Millares 2 12" xfId="61" xr:uid="{AD64B620-B13B-4FFE-9727-7AC6E750F5D8}"/>
    <cellStyle name="Millares 2 13" xfId="52" xr:uid="{4805779E-963D-447D-9F5D-B1FC3973CECD}"/>
    <cellStyle name="Millares 2 14" xfId="43" xr:uid="{230D884F-3DD5-4A6B-84C2-7F262FA6F402}"/>
    <cellStyle name="Millares 2 15" xfId="34" xr:uid="{F36E338C-71B8-4891-8A88-512929A77252}"/>
    <cellStyle name="Millares 2 16" xfId="25" xr:uid="{4089F153-9BFB-4E5A-A08A-C52FBDFF4E4D}"/>
    <cellStyle name="Millares 2 17" xfId="16" xr:uid="{BD1A5243-0431-483E-995B-39B5C2C3A3FC}"/>
    <cellStyle name="Millares 2 2" xfId="3" xr:uid="{00000000-0005-0000-0000-000002000000}"/>
    <cellStyle name="Millares 2 2 10" xfId="62" xr:uid="{31FE4A21-DC95-476A-AA39-F565CA0E1A89}"/>
    <cellStyle name="Millares 2 2 11" xfId="53" xr:uid="{E7776F39-6CED-4130-B433-BA319D0F2EB1}"/>
    <cellStyle name="Millares 2 2 12" xfId="44" xr:uid="{3586388F-0380-4EFB-8743-2644AB522D6D}"/>
    <cellStyle name="Millares 2 2 13" xfId="35" xr:uid="{80E52810-5FB8-4976-A0B9-9638CE8DFC9F}"/>
    <cellStyle name="Millares 2 2 14" xfId="26" xr:uid="{2B5A3C7E-ADA6-44F6-A5FD-8B2385709945}"/>
    <cellStyle name="Millares 2 2 15" xfId="17" xr:uid="{F86626EA-5968-4445-9CC8-A8074C145070}"/>
    <cellStyle name="Millares 2 2 2" xfId="134" xr:uid="{E6E82754-008D-4886-90D5-29667F9444EC}"/>
    <cellStyle name="Millares 2 2 3" xfId="125" xr:uid="{EFB8F62A-541C-44B2-9ECD-4B5A715BA938}"/>
    <cellStyle name="Millares 2 2 4" xfId="116" xr:uid="{BEDEC33F-1B56-4EC6-8D7C-BCA5D1B16126}"/>
    <cellStyle name="Millares 2 2 5" xfId="107" xr:uid="{5F825B7E-61BB-4CFC-B009-D57B51CC7B2B}"/>
    <cellStyle name="Millares 2 2 6" xfId="98" xr:uid="{6ACE1F65-5D13-43D5-82CB-803A490900B7}"/>
    <cellStyle name="Millares 2 2 7" xfId="89" xr:uid="{CA5203BD-3A9C-40E1-A5CE-844DEDED1330}"/>
    <cellStyle name="Millares 2 2 8" xfId="80" xr:uid="{177ECE98-05B1-400E-82D7-0F5AA509A595}"/>
    <cellStyle name="Millares 2 2 9" xfId="71" xr:uid="{B1C11D54-705B-4ED5-8F73-D3B5B7996580}"/>
    <cellStyle name="Millares 2 3" xfId="4" xr:uid="{00000000-0005-0000-0000-000003000000}"/>
    <cellStyle name="Millares 2 3 10" xfId="63" xr:uid="{06EE6F60-5613-4B10-8A0A-AF52D6E4B0D8}"/>
    <cellStyle name="Millares 2 3 11" xfId="54" xr:uid="{311560F3-C9AD-45C3-9AEC-83BEBB4955F3}"/>
    <cellStyle name="Millares 2 3 12" xfId="45" xr:uid="{EC8EC4FE-C6CA-4E1F-A92F-816CEDD8A05F}"/>
    <cellStyle name="Millares 2 3 13" xfId="36" xr:uid="{8CAEE097-F1A6-4A0A-A332-CF851F62139A}"/>
    <cellStyle name="Millares 2 3 14" xfId="27" xr:uid="{4AF2CF76-1082-40D6-9848-655C83E885BD}"/>
    <cellStyle name="Millares 2 3 15" xfId="18" xr:uid="{C10FE6D9-44DD-419E-B122-0C0F2E49753B}"/>
    <cellStyle name="Millares 2 3 2" xfId="135" xr:uid="{BA5E9411-0145-48E8-94A5-84A784E243D2}"/>
    <cellStyle name="Millares 2 3 3" xfId="126" xr:uid="{68F296C1-7234-42E6-9B39-B6C83C25B444}"/>
    <cellStyle name="Millares 2 3 4" xfId="117" xr:uid="{B77705FD-01A9-49E0-AA7E-7DAFEC29E8F2}"/>
    <cellStyle name="Millares 2 3 5" xfId="108" xr:uid="{68C314EF-5F98-4FA3-BD76-56B0314791F9}"/>
    <cellStyle name="Millares 2 3 6" xfId="99" xr:uid="{6FF83250-2F11-429C-9E59-6954821C5D66}"/>
    <cellStyle name="Millares 2 3 7" xfId="90" xr:uid="{6D46B7CE-B56F-41A0-89D0-ED1BE46C2D0B}"/>
    <cellStyle name="Millares 2 3 8" xfId="81" xr:uid="{97B3F53F-124C-4D7A-AF58-5FA099E27DC9}"/>
    <cellStyle name="Millares 2 3 9" xfId="72" xr:uid="{4A8876A2-2618-42B0-91B6-75333BEC5770}"/>
    <cellStyle name="Millares 2 4" xfId="133" xr:uid="{9F34CF87-A8F1-4373-92B3-F19FE313D33E}"/>
    <cellStyle name="Millares 2 5" xfId="124" xr:uid="{A627091D-E2EC-4B22-A88E-14076E8E8363}"/>
    <cellStyle name="Millares 2 6" xfId="115" xr:uid="{EF41E8A2-E15B-4246-8681-35AA96EB28A6}"/>
    <cellStyle name="Millares 2 7" xfId="106" xr:uid="{A0C4CC63-7DC4-43BC-AD64-499CEE554C8B}"/>
    <cellStyle name="Millares 2 8" xfId="97" xr:uid="{BDD1BE4B-4452-4C35-A65F-190077B3DA6B}"/>
    <cellStyle name="Millares 2 9" xfId="88" xr:uid="{AAE58241-7C7B-44DF-AA4C-F97DFB58BEE3}"/>
    <cellStyle name="Millares 3" xfId="5" xr:uid="{00000000-0005-0000-0000-000004000000}"/>
    <cellStyle name="Millares 3 10" xfId="64" xr:uid="{30AF77EA-E13C-4641-9739-2AF5F0AC5EE2}"/>
    <cellStyle name="Millares 3 11" xfId="55" xr:uid="{D9273422-D1AA-4361-A619-5CC601E95B57}"/>
    <cellStyle name="Millares 3 12" xfId="46" xr:uid="{852C3FA9-63FC-4FBA-A708-5DA6FBCD19F0}"/>
    <cellStyle name="Millares 3 13" xfId="37" xr:uid="{B38A6670-D802-466B-957A-4BDE0FBD311F}"/>
    <cellStyle name="Millares 3 14" xfId="28" xr:uid="{3617C37C-5E6A-4F88-BC21-F57DE2C39607}"/>
    <cellStyle name="Millares 3 15" xfId="19" xr:uid="{174CC05A-693D-4BF0-B8D8-462E9AC15847}"/>
    <cellStyle name="Millares 3 2" xfId="136" xr:uid="{45410737-952D-4D99-9279-4BC1F4EB8BC4}"/>
    <cellStyle name="Millares 3 3" xfId="127" xr:uid="{B417F8F8-E69A-4EBA-A9F2-714A079CA5E2}"/>
    <cellStyle name="Millares 3 4" xfId="118" xr:uid="{5D773A40-DAF6-4BD0-A4D7-04788391F1E4}"/>
    <cellStyle name="Millares 3 5" xfId="109" xr:uid="{0F8C6852-F356-4479-89A4-4CBC18A05BFB}"/>
    <cellStyle name="Millares 3 6" xfId="100" xr:uid="{3F55A914-70A4-4F45-8C55-E55BA820ED7A}"/>
    <cellStyle name="Millares 3 7" xfId="91" xr:uid="{CCCB0F3B-2B9B-470C-BA37-A0C93090E17B}"/>
    <cellStyle name="Millares 3 8" xfId="82" xr:uid="{D37B39C5-4DFE-40DB-B1A0-CD3BED21C464}"/>
    <cellStyle name="Millares 3 9" xfId="73" xr:uid="{B1B09FCE-F0B5-4878-9EF2-81A6632CCBCC}"/>
    <cellStyle name="Moneda 2" xfId="6" xr:uid="{00000000-0005-0000-0000-000005000000}"/>
    <cellStyle name="Moneda 2 10" xfId="65" xr:uid="{FFC26DE1-8C06-4A52-BF5A-DB235276010E}"/>
    <cellStyle name="Moneda 2 11" xfId="56" xr:uid="{DF5E639B-8348-427B-9AE9-8581EA6DDC86}"/>
    <cellStyle name="Moneda 2 12" xfId="47" xr:uid="{86344BFD-821E-46AF-A7EE-DC4E35E2F80E}"/>
    <cellStyle name="Moneda 2 13" xfId="38" xr:uid="{13D84AB1-2957-4AFB-A646-D877A16975FA}"/>
    <cellStyle name="Moneda 2 14" xfId="29" xr:uid="{9863A784-7363-4459-8B54-01483FB21CBC}"/>
    <cellStyle name="Moneda 2 15" xfId="20" xr:uid="{E20C05AE-3DE5-436F-84CE-AE7D2260D6CE}"/>
    <cellStyle name="Moneda 2 2" xfId="137" xr:uid="{9A1B2398-5665-4A9A-B05F-171B0EB3A622}"/>
    <cellStyle name="Moneda 2 3" xfId="128" xr:uid="{C45DE63F-3D24-4143-8C74-E6E546548FDC}"/>
    <cellStyle name="Moneda 2 4" xfId="119" xr:uid="{7449FD33-E4A5-4FB9-9B99-B516CCF957A7}"/>
    <cellStyle name="Moneda 2 5" xfId="110" xr:uid="{223D2E7E-227F-419A-B852-F33AEFD903D9}"/>
    <cellStyle name="Moneda 2 6" xfId="101" xr:uid="{F41531EB-B9A4-4BD5-87B1-B3263B2BFEE9}"/>
    <cellStyle name="Moneda 2 7" xfId="92" xr:uid="{1DC4D94D-9DFE-4EE9-A7E0-EB8707BB6474}"/>
    <cellStyle name="Moneda 2 8" xfId="83" xr:uid="{C46CE623-E94A-476C-94C5-4851C77D3ED2}"/>
    <cellStyle name="Moneda 2 9" xfId="74" xr:uid="{845F9DEE-F84C-43DF-95F1-B10DCC3B0D0E}"/>
    <cellStyle name="Normal" xfId="0" builtinId="0"/>
    <cellStyle name="Normal 2" xfId="7" xr:uid="{00000000-0005-0000-0000-000007000000}"/>
    <cellStyle name="Normal 2 10" xfId="75" xr:uid="{8C59B3D2-CC3F-44C1-84FB-193AF73BDFDF}"/>
    <cellStyle name="Normal 2 11" xfId="66" xr:uid="{8CC2AA1D-0AB5-4086-A88C-4465EB3E2024}"/>
    <cellStyle name="Normal 2 12" xfId="57" xr:uid="{D0905FA4-FDC4-49A3-A3A6-EA55751899AB}"/>
    <cellStyle name="Normal 2 13" xfId="48" xr:uid="{E1F9E1E4-E63D-40FC-95A1-4BDAA12F767D}"/>
    <cellStyle name="Normal 2 14" xfId="39" xr:uid="{EF64EE14-E332-405C-9AAD-F50877747E23}"/>
    <cellStyle name="Normal 2 15" xfId="30" xr:uid="{DA03B2D1-BEC2-48B6-8F87-780A386EF646}"/>
    <cellStyle name="Normal 2 16" xfId="21" xr:uid="{893FCD69-FD95-4915-9AAB-7332AACAA074}"/>
    <cellStyle name="Normal 2 2" xfId="8" xr:uid="{00000000-0005-0000-0000-000008000000}"/>
    <cellStyle name="Normal 2 3" xfId="138" xr:uid="{7E6D058F-8C14-4299-BC37-A07B11D0A4C3}"/>
    <cellStyle name="Normal 2 4" xfId="129" xr:uid="{69483ED6-0535-4AE9-9B07-FC9E22F35526}"/>
    <cellStyle name="Normal 2 5" xfId="120" xr:uid="{AB6E36F7-4EB8-41AF-A940-7D5150D49212}"/>
    <cellStyle name="Normal 2 6" xfId="111" xr:uid="{7FD9D097-B18C-4A5F-AC45-CE4D2EF5AA32}"/>
    <cellStyle name="Normal 2 7" xfId="102" xr:uid="{3F2B2E3A-923E-4CE8-B2D1-65F575140964}"/>
    <cellStyle name="Normal 2 8" xfId="93" xr:uid="{D45E9C37-2877-46E2-B5D8-8993307AA92B}"/>
    <cellStyle name="Normal 2 9" xfId="84" xr:uid="{43A8DC12-88A3-4098-B5D6-AB1D84288658}"/>
    <cellStyle name="Normal 3" xfId="9" xr:uid="{00000000-0005-0000-0000-000009000000}"/>
    <cellStyle name="Normal 3 10" xfId="67" xr:uid="{4AC9BBE0-9BB1-4B78-A56D-42EBA6B2157B}"/>
    <cellStyle name="Normal 3 11" xfId="58" xr:uid="{0C7086D4-44C1-4176-885E-987DFC6E5EE8}"/>
    <cellStyle name="Normal 3 12" xfId="49" xr:uid="{DEA15A9B-67A1-41FE-9BBF-136288325F6E}"/>
    <cellStyle name="Normal 3 13" xfId="40" xr:uid="{1E63F2E6-B799-4428-A81B-0F12DD763D8C}"/>
    <cellStyle name="Normal 3 14" xfId="31" xr:uid="{2E6DB50F-3985-49A2-8174-6009ED974060}"/>
    <cellStyle name="Normal 3 15" xfId="22" xr:uid="{98BFA3E3-A39B-45C2-A432-2F9EA6A307E6}"/>
    <cellStyle name="Normal 3 2" xfId="139" xr:uid="{F56085FB-6BDB-4F8E-A45C-760C03E5F2F1}"/>
    <cellStyle name="Normal 3 3" xfId="130" xr:uid="{B7932B0C-59FA-4192-93BE-E54516EE0D86}"/>
    <cellStyle name="Normal 3 4" xfId="121" xr:uid="{AD345BE7-7E2C-4E19-ABAC-67FBD15E606F}"/>
    <cellStyle name="Normal 3 5" xfId="112" xr:uid="{32F89663-A940-4B82-8829-82BFF779B15A}"/>
    <cellStyle name="Normal 3 6" xfId="103" xr:uid="{9AD2B998-091C-46DC-9C1F-4D3B05E88091}"/>
    <cellStyle name="Normal 3 7" xfId="94" xr:uid="{4429049F-8F10-4CA3-B250-188C6067051F}"/>
    <cellStyle name="Normal 3 8" xfId="85" xr:uid="{FFE049AA-A94F-421F-BECC-ABDEC1B97227}"/>
    <cellStyle name="Normal 3 9" xfId="76" xr:uid="{BEDE77D4-8908-4AD5-B8D8-26277F04F71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77" xr:uid="{61BF3DBC-7B10-4498-9B1D-EF8B69DA7EBF}"/>
    <cellStyle name="Normal 6 11" xfId="68" xr:uid="{F4C81EA8-8381-4248-8A57-F6080D2B600F}"/>
    <cellStyle name="Normal 6 12" xfId="59" xr:uid="{B4289E96-BD64-4748-9B44-457E1548C41C}"/>
    <cellStyle name="Normal 6 13" xfId="50" xr:uid="{9354B978-A470-436C-A545-9FC13915C04A}"/>
    <cellStyle name="Normal 6 14" xfId="41" xr:uid="{CB5AE93D-FBB7-4283-BC04-72FD5FA85E3F}"/>
    <cellStyle name="Normal 6 15" xfId="32" xr:uid="{3B9FE37E-AA83-413C-AE82-1D5D2FD638D6}"/>
    <cellStyle name="Normal 6 16" xfId="23" xr:uid="{0FE83FD2-1784-4E51-81B0-F9247DD821C8}"/>
    <cellStyle name="Normal 6 2" xfId="15" xr:uid="{00000000-0005-0000-0000-00000F000000}"/>
    <cellStyle name="Normal 6 2 10" xfId="69" xr:uid="{23104326-3960-43DA-B157-59B81DB0B9E1}"/>
    <cellStyle name="Normal 6 2 11" xfId="60" xr:uid="{06B7E23D-2ABF-4329-B4E7-8E348B50A62F}"/>
    <cellStyle name="Normal 6 2 12" xfId="51" xr:uid="{4C3470EA-4F05-4D0A-AD3A-6F144A6E0C44}"/>
    <cellStyle name="Normal 6 2 13" xfId="42" xr:uid="{C9633222-2C67-43FA-95D7-C4F932C0D6D2}"/>
    <cellStyle name="Normal 6 2 14" xfId="33" xr:uid="{7C9549A8-D838-46FB-842A-DB0AA404CEEB}"/>
    <cellStyle name="Normal 6 2 15" xfId="24" xr:uid="{471E5CD8-36B3-4AB1-9A07-49A3161629DD}"/>
    <cellStyle name="Normal 6 2 2" xfId="141" xr:uid="{98D2F3FF-4AFD-4EAF-9CD4-E6239665E6D0}"/>
    <cellStyle name="Normal 6 2 3" xfId="132" xr:uid="{B880672D-4998-477F-95CD-ACFE58B7371A}"/>
    <cellStyle name="Normal 6 2 4" xfId="123" xr:uid="{9505C280-722A-45BD-A8CC-45A3AA1CD34E}"/>
    <cellStyle name="Normal 6 2 5" xfId="114" xr:uid="{9363489A-CD20-4911-8112-0FE0E9A86E85}"/>
    <cellStyle name="Normal 6 2 6" xfId="105" xr:uid="{1B5DD57E-56CC-486C-9B21-E1E32B83555D}"/>
    <cellStyle name="Normal 6 2 7" xfId="96" xr:uid="{04BE2B8D-37D1-459E-8E8C-C16AA866DB1A}"/>
    <cellStyle name="Normal 6 2 8" xfId="87" xr:uid="{54365993-0D7E-493E-ABBB-6B1F07065983}"/>
    <cellStyle name="Normal 6 2 9" xfId="78" xr:uid="{5C97F013-73EF-4D9B-AF30-397D01881836}"/>
    <cellStyle name="Normal 6 3" xfId="140" xr:uid="{804FA6E0-5305-4213-96B1-AD229B5047DD}"/>
    <cellStyle name="Normal 6 4" xfId="131" xr:uid="{0CA02DB8-CA0A-4867-87A1-8B83234A3CE0}"/>
    <cellStyle name="Normal 6 5" xfId="122" xr:uid="{AB857616-7087-4A72-82B5-C1E891D0387E}"/>
    <cellStyle name="Normal 6 6" xfId="113" xr:uid="{38F8D76D-4554-431A-854E-E9C49E513998}"/>
    <cellStyle name="Normal 6 7" xfId="104" xr:uid="{52BD16E8-E74C-4C95-B93C-DE9F6BC32EFC}"/>
    <cellStyle name="Normal 6 8" xfId="95" xr:uid="{775E99FF-1318-446C-80FE-21264A91A626}"/>
    <cellStyle name="Normal 6 9" xfId="86" xr:uid="{CFC94900-4267-4EA3-A897-ADA4EF688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7620</xdr:rowOff>
    </xdr:from>
    <xdr:to>
      <xdr:col>0</xdr:col>
      <xdr:colOff>894588</xdr:colOff>
      <xdr:row>0</xdr:row>
      <xdr:rowOff>553212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F32E11-C5D1-4B13-910C-31435659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A27" sqref="A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7">
        <f>B4+B12</f>
        <v>649101551.8499999</v>
      </c>
      <c r="C3" s="7">
        <f t="shared" ref="C3:F3" si="0">C4+C12</f>
        <v>2020089747.1500001</v>
      </c>
      <c r="D3" s="7">
        <f t="shared" si="0"/>
        <v>1931096380.4199998</v>
      </c>
      <c r="E3" s="7">
        <f t="shared" si="0"/>
        <v>738094918.57999992</v>
      </c>
      <c r="F3" s="7">
        <f t="shared" si="0"/>
        <v>88993366.730000019</v>
      </c>
    </row>
    <row r="4" spans="1:6" x14ac:dyDescent="0.2">
      <c r="A4" s="5" t="s">
        <v>4</v>
      </c>
      <c r="B4" s="7">
        <f>SUM(B5:B11)</f>
        <v>251358403.36999997</v>
      </c>
      <c r="C4" s="7">
        <f>SUM(C5:C11)</f>
        <v>1798365533.7</v>
      </c>
      <c r="D4" s="7">
        <f>SUM(D5:D11)</f>
        <v>1764149721.0299997</v>
      </c>
      <c r="E4" s="7">
        <f>SUM(E5:E11)</f>
        <v>285574216.03999996</v>
      </c>
      <c r="F4" s="7">
        <f>SUM(F5:F11)</f>
        <v>34215812.670000009</v>
      </c>
    </row>
    <row r="5" spans="1:6" x14ac:dyDescent="0.2">
      <c r="A5" s="6" t="s">
        <v>5</v>
      </c>
      <c r="B5" s="8">
        <v>224807207.25999999</v>
      </c>
      <c r="C5" s="8">
        <v>1050675809.59</v>
      </c>
      <c r="D5" s="8">
        <v>1015875542.88</v>
      </c>
      <c r="E5" s="8">
        <v>259607473.97</v>
      </c>
      <c r="F5" s="8">
        <f t="shared" ref="F5:F11" si="1">E5-B5</f>
        <v>34800266.710000008</v>
      </c>
    </row>
    <row r="6" spans="1:6" x14ac:dyDescent="0.2">
      <c r="A6" s="6" t="s">
        <v>6</v>
      </c>
      <c r="B6" s="8">
        <v>8104798.3200000003</v>
      </c>
      <c r="C6" s="8">
        <v>639878570.87</v>
      </c>
      <c r="D6" s="8">
        <v>640299234.77999997</v>
      </c>
      <c r="E6" s="8">
        <v>7684134.4100000001</v>
      </c>
      <c r="F6" s="8">
        <f t="shared" si="1"/>
        <v>-420663.91000000015</v>
      </c>
    </row>
    <row r="7" spans="1:6" x14ac:dyDescent="0.2">
      <c r="A7" s="6" t="s">
        <v>7</v>
      </c>
      <c r="B7" s="8">
        <v>8727991.3800000008</v>
      </c>
      <c r="C7" s="8">
        <v>84864318.25</v>
      </c>
      <c r="D7" s="8">
        <v>85425295.060000002</v>
      </c>
      <c r="E7" s="8">
        <v>8167014.5700000003</v>
      </c>
      <c r="F7" s="8">
        <f t="shared" si="1"/>
        <v>-560976.81000000052</v>
      </c>
    </row>
    <row r="8" spans="1:6" x14ac:dyDescent="0.2">
      <c r="A8" s="6" t="s">
        <v>1</v>
      </c>
      <c r="B8" s="8">
        <v>0</v>
      </c>
      <c r="C8" s="8">
        <v>0</v>
      </c>
      <c r="D8" s="8">
        <v>0</v>
      </c>
      <c r="E8" s="8">
        <v>0</v>
      </c>
      <c r="F8" s="8">
        <f t="shared" si="1"/>
        <v>0</v>
      </c>
    </row>
    <row r="9" spans="1:6" x14ac:dyDescent="0.2">
      <c r="A9" s="6" t="s">
        <v>2</v>
      </c>
      <c r="B9" s="8">
        <v>9718406.4100000001</v>
      </c>
      <c r="C9" s="8">
        <v>22946834.989999998</v>
      </c>
      <c r="D9" s="8">
        <v>22549648.309999999</v>
      </c>
      <c r="E9" s="8">
        <v>10115593.09</v>
      </c>
      <c r="F9" s="8">
        <f t="shared" si="1"/>
        <v>397186.6799999997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v>0</v>
      </c>
      <c r="F10" s="8">
        <f t="shared" si="1"/>
        <v>0</v>
      </c>
    </row>
    <row r="11" spans="1:6" x14ac:dyDescent="0.2">
      <c r="A11" s="6" t="s">
        <v>9</v>
      </c>
      <c r="B11" s="8">
        <v>0</v>
      </c>
      <c r="C11" s="8">
        <v>0</v>
      </c>
      <c r="D11" s="8">
        <v>0</v>
      </c>
      <c r="E11" s="8">
        <v>0</v>
      </c>
      <c r="F11" s="8">
        <f t="shared" si="1"/>
        <v>0</v>
      </c>
    </row>
    <row r="12" spans="1:6" x14ac:dyDescent="0.2">
      <c r="A12" s="5" t="s">
        <v>10</v>
      </c>
      <c r="B12" s="7">
        <f>SUM(B13:B21)</f>
        <v>397743148.47999996</v>
      </c>
      <c r="C12" s="7">
        <f>SUM(C13:C21)</f>
        <v>221724213.45000002</v>
      </c>
      <c r="D12" s="7">
        <f>SUM(D13:D21)</f>
        <v>166946659.39000002</v>
      </c>
      <c r="E12" s="7">
        <f>SUM(E13:E21)</f>
        <v>452520702.54000002</v>
      </c>
      <c r="F12" s="7">
        <f>SUM(F13:F21)</f>
        <v>54777554.06000001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v>0</v>
      </c>
      <c r="F13" s="8">
        <f t="shared" ref="F13:F21" si="2">E13-B13</f>
        <v>0</v>
      </c>
    </row>
    <row r="14" spans="1:6" x14ac:dyDescent="0.2">
      <c r="A14" s="6" t="s">
        <v>12</v>
      </c>
      <c r="B14" s="9">
        <v>10035370.34</v>
      </c>
      <c r="C14" s="9">
        <v>10448050.49</v>
      </c>
      <c r="D14" s="9">
        <v>7790361.7199999997</v>
      </c>
      <c r="E14" s="9">
        <v>12693059.109999999</v>
      </c>
      <c r="F14" s="9">
        <f t="shared" si="2"/>
        <v>2657688.7699999996</v>
      </c>
    </row>
    <row r="15" spans="1:6" x14ac:dyDescent="0.2">
      <c r="A15" s="6" t="s">
        <v>13</v>
      </c>
      <c r="B15" s="9">
        <v>488685069.58999997</v>
      </c>
      <c r="C15" s="9">
        <v>120428675.98</v>
      </c>
      <c r="D15" s="9">
        <v>78516504.549999997</v>
      </c>
      <c r="E15" s="9">
        <v>530597241.01999998</v>
      </c>
      <c r="F15" s="9">
        <f t="shared" si="2"/>
        <v>41912171.430000007</v>
      </c>
    </row>
    <row r="16" spans="1:6" x14ac:dyDescent="0.2">
      <c r="A16" s="6" t="s">
        <v>14</v>
      </c>
      <c r="B16" s="8">
        <v>77931559.450000003</v>
      </c>
      <c r="C16" s="8">
        <v>85688510.709999993</v>
      </c>
      <c r="D16" s="8">
        <v>53149148.090000004</v>
      </c>
      <c r="E16" s="8">
        <v>110470922.06999999</v>
      </c>
      <c r="F16" s="8">
        <f t="shared" si="2"/>
        <v>32539362.61999999</v>
      </c>
    </row>
    <row r="17" spans="1:6" x14ac:dyDescent="0.2">
      <c r="A17" s="6" t="s">
        <v>15</v>
      </c>
      <c r="B17" s="8">
        <v>4421859.25</v>
      </c>
      <c r="C17" s="8">
        <v>289195.62</v>
      </c>
      <c r="D17" s="8">
        <v>125406.59</v>
      </c>
      <c r="E17" s="8">
        <v>4585648.28</v>
      </c>
      <c r="F17" s="8">
        <f t="shared" si="2"/>
        <v>163789.03000000026</v>
      </c>
    </row>
    <row r="18" spans="1:6" x14ac:dyDescent="0.2">
      <c r="A18" s="6" t="s">
        <v>16</v>
      </c>
      <c r="B18" s="8">
        <v>-183894697.80000001</v>
      </c>
      <c r="C18" s="8">
        <v>0</v>
      </c>
      <c r="D18" s="8">
        <v>26963003.050000001</v>
      </c>
      <c r="E18" s="8">
        <v>-210857700.84999999</v>
      </c>
      <c r="F18" s="8">
        <f t="shared" si="2"/>
        <v>-26963003.049999982</v>
      </c>
    </row>
    <row r="19" spans="1:6" x14ac:dyDescent="0.2">
      <c r="A19" s="6" t="s">
        <v>17</v>
      </c>
      <c r="B19" s="8">
        <v>563987.65</v>
      </c>
      <c r="C19" s="8">
        <v>4869780.6500000004</v>
      </c>
      <c r="D19" s="8">
        <v>402235.39</v>
      </c>
      <c r="E19" s="8">
        <v>5031532.91</v>
      </c>
      <c r="F19" s="8">
        <f t="shared" si="2"/>
        <v>4467545.26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v>0</v>
      </c>
      <c r="F20" s="8">
        <f t="shared" si="2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v>0</v>
      </c>
      <c r="F21" s="8">
        <f t="shared" si="2"/>
        <v>0</v>
      </c>
    </row>
    <row r="23" spans="1:6" ht="12.75" x14ac:dyDescent="0.2">
      <c r="A23" s="11" t="s">
        <v>24</v>
      </c>
      <c r="B23"/>
      <c r="C23"/>
      <c r="D23"/>
      <c r="E23"/>
      <c r="F23"/>
    </row>
    <row r="29" spans="1:6" x14ac:dyDescent="0.2">
      <c r="A29" s="10"/>
      <c r="B29"/>
      <c r="C29"/>
      <c r="D29" s="15"/>
      <c r="E29" s="15"/>
      <c r="F29"/>
    </row>
    <row r="30" spans="1:6" x14ac:dyDescent="0.2">
      <c r="A30" s="10"/>
      <c r="B30"/>
      <c r="C30"/>
      <c r="D30" s="15"/>
      <c r="E30" s="15"/>
      <c r="F30"/>
    </row>
  </sheetData>
  <sheetProtection formatCells="0" formatColumns="0" formatRows="0" autoFilter="0"/>
  <mergeCells count="3">
    <mergeCell ref="A1:F1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2024-02-01T20:08:05Z</cp:lastPrinted>
  <dcterms:created xsi:type="dcterms:W3CDTF">2014-02-09T04:04:15Z</dcterms:created>
  <dcterms:modified xsi:type="dcterms:W3CDTF">2024-02-01T20:08:19Z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