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ontoyac\Documents\Vero\ROSY\TRANSPARENCIA\Titulo V\2022\1er trim 2022\Informacion financiera\ESTADOS E INFORMES PRESUPUESTALES\"/>
    </mc:Choice>
  </mc:AlternateContent>
  <xr:revisionPtr revIDLastSave="0" documentId="13_ncr:1_{4D88E83B-DC62-40F5-BED6-C52E5AAF045D}" xr6:coauthVersionLast="47" xr6:coauthVersionMax="47" xr10:uidLastSave="{00000000-0000-0000-0000-000000000000}"/>
  <bookViews>
    <workbookView xWindow="-120" yWindow="-120" windowWidth="20730" windowHeight="11160" tabRatio="885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CFG!$A$3:$G$40</definedName>
    <definedName name="_xlnm._FilterDatabase" localSheetId="0" hidden="1">COG!$A$4:$A$77</definedName>
    <definedName name="_xlnm.Print_Titles" localSheetId="0">COG!$1:$4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0" i="5" l="1"/>
  <c r="G40" i="5" s="1"/>
  <c r="D39" i="5"/>
  <c r="G39" i="5" s="1"/>
  <c r="D38" i="5"/>
  <c r="G38" i="5" s="1"/>
  <c r="D37" i="5"/>
  <c r="G37" i="5" s="1"/>
  <c r="F36" i="5"/>
  <c r="E36" i="5"/>
  <c r="C36" i="5"/>
  <c r="B36" i="5"/>
  <c r="D34" i="5"/>
  <c r="G34" i="5" s="1"/>
  <c r="D33" i="5"/>
  <c r="G33" i="5" s="1"/>
  <c r="D32" i="5"/>
  <c r="G32" i="5" s="1"/>
  <c r="D31" i="5"/>
  <c r="G31" i="5" s="1"/>
  <c r="D30" i="5"/>
  <c r="G30" i="5" s="1"/>
  <c r="D29" i="5"/>
  <c r="G29" i="5" s="1"/>
  <c r="D28" i="5"/>
  <c r="G28" i="5" s="1"/>
  <c r="D27" i="5"/>
  <c r="G27" i="5" s="1"/>
  <c r="D26" i="5"/>
  <c r="G26" i="5" s="1"/>
  <c r="F25" i="5"/>
  <c r="E25" i="5"/>
  <c r="C25" i="5"/>
  <c r="B25" i="5"/>
  <c r="D14" i="5"/>
  <c r="G14" i="5" s="1"/>
  <c r="D13" i="5"/>
  <c r="G13" i="5" s="1"/>
  <c r="D12" i="5"/>
  <c r="G12" i="5" s="1"/>
  <c r="D11" i="5"/>
  <c r="G11" i="5" s="1"/>
  <c r="D10" i="5"/>
  <c r="G10" i="5" s="1"/>
  <c r="D9" i="5"/>
  <c r="G9" i="5" s="1"/>
  <c r="D8" i="5"/>
  <c r="G8" i="5" s="1"/>
  <c r="D7" i="5"/>
  <c r="G7" i="5" s="1"/>
  <c r="F6" i="5"/>
  <c r="E6" i="5"/>
  <c r="C6" i="5"/>
  <c r="B6" i="5"/>
  <c r="D23" i="5"/>
  <c r="G23" i="5" s="1"/>
  <c r="D22" i="5"/>
  <c r="G22" i="5" s="1"/>
  <c r="D21" i="5"/>
  <c r="G21" i="5" s="1"/>
  <c r="D20" i="5"/>
  <c r="G20" i="5" s="1"/>
  <c r="D19" i="5"/>
  <c r="G19" i="5" s="1"/>
  <c r="D18" i="5"/>
  <c r="G18" i="5" s="1"/>
  <c r="D17" i="5"/>
  <c r="G17" i="5" s="1"/>
  <c r="F16" i="5"/>
  <c r="E16" i="5"/>
  <c r="C16" i="5"/>
  <c r="B16" i="5"/>
  <c r="D53" i="4"/>
  <c r="D51" i="4"/>
  <c r="G51" i="4" s="1"/>
  <c r="D49" i="4"/>
  <c r="G49" i="4" s="1"/>
  <c r="D47" i="4"/>
  <c r="G47" i="4" s="1"/>
  <c r="D45" i="4"/>
  <c r="G45" i="4" s="1"/>
  <c r="D43" i="4"/>
  <c r="G43" i="4" s="1"/>
  <c r="G53" i="4"/>
  <c r="C55" i="4"/>
  <c r="E55" i="4"/>
  <c r="F55" i="4"/>
  <c r="B55" i="4"/>
  <c r="D41" i="4"/>
  <c r="G41" i="4" s="1"/>
  <c r="D31" i="4"/>
  <c r="G31" i="4" s="1"/>
  <c r="D30" i="4"/>
  <c r="G30" i="4" s="1"/>
  <c r="D29" i="4"/>
  <c r="G29" i="4" s="1"/>
  <c r="D28" i="4"/>
  <c r="G28" i="4" s="1"/>
  <c r="F19" i="4"/>
  <c r="E19" i="4"/>
  <c r="C19" i="4"/>
  <c r="B19" i="4"/>
  <c r="D17" i="4"/>
  <c r="G17" i="4" s="1"/>
  <c r="D16" i="4"/>
  <c r="G16" i="4" s="1"/>
  <c r="D15" i="4"/>
  <c r="G15" i="4" s="1"/>
  <c r="D14" i="4"/>
  <c r="G14" i="4" s="1"/>
  <c r="D13" i="4"/>
  <c r="G13" i="4" s="1"/>
  <c r="D12" i="4"/>
  <c r="G12" i="4" s="1"/>
  <c r="D11" i="4"/>
  <c r="G11" i="4" s="1"/>
  <c r="D10" i="4"/>
  <c r="G10" i="4" s="1"/>
  <c r="D9" i="4"/>
  <c r="G9" i="4" s="1"/>
  <c r="D8" i="4"/>
  <c r="F16" i="8"/>
  <c r="E16" i="8"/>
  <c r="C16" i="8"/>
  <c r="B16" i="8"/>
  <c r="D14" i="8"/>
  <c r="G14" i="8" s="1"/>
  <c r="D12" i="8"/>
  <c r="G12" i="8" s="1"/>
  <c r="D10" i="8"/>
  <c r="G10" i="8" s="1"/>
  <c r="D8" i="8"/>
  <c r="G8" i="8" s="1"/>
  <c r="D6" i="8"/>
  <c r="G6" i="8" s="1"/>
  <c r="D76" i="6"/>
  <c r="G76" i="6" s="1"/>
  <c r="D75" i="6"/>
  <c r="G75" i="6" s="1"/>
  <c r="G74" i="6"/>
  <c r="D74" i="6"/>
  <c r="D73" i="6"/>
  <c r="G73" i="6" s="1"/>
  <c r="D72" i="6"/>
  <c r="G72" i="6" s="1"/>
  <c r="D71" i="6"/>
  <c r="G71" i="6" s="1"/>
  <c r="D70" i="6"/>
  <c r="G70" i="6" s="1"/>
  <c r="F69" i="6"/>
  <c r="E69" i="6"/>
  <c r="C69" i="6"/>
  <c r="B69" i="6"/>
  <c r="G68" i="6"/>
  <c r="D68" i="6"/>
  <c r="D67" i="6"/>
  <c r="G67" i="6" s="1"/>
  <c r="D66" i="6"/>
  <c r="G66" i="6" s="1"/>
  <c r="F65" i="6"/>
  <c r="E65" i="6"/>
  <c r="C65" i="6"/>
  <c r="B65" i="6"/>
  <c r="D65" i="6" s="1"/>
  <c r="D64" i="6"/>
  <c r="G64" i="6" s="1"/>
  <c r="D63" i="6"/>
  <c r="G63" i="6" s="1"/>
  <c r="D62" i="6"/>
  <c r="G62" i="6" s="1"/>
  <c r="D61" i="6"/>
  <c r="G61" i="6" s="1"/>
  <c r="D60" i="6"/>
  <c r="G60" i="6" s="1"/>
  <c r="D59" i="6"/>
  <c r="G59" i="6" s="1"/>
  <c r="G58" i="6"/>
  <c r="D58" i="6"/>
  <c r="F57" i="6"/>
  <c r="E57" i="6"/>
  <c r="C57" i="6"/>
  <c r="B57" i="6"/>
  <c r="G56" i="6"/>
  <c r="D56" i="6"/>
  <c r="D55" i="6"/>
  <c r="G55" i="6" s="1"/>
  <c r="D54" i="6"/>
  <c r="G54" i="6" s="1"/>
  <c r="F53" i="6"/>
  <c r="E53" i="6"/>
  <c r="C53" i="6"/>
  <c r="B53" i="6"/>
  <c r="D52" i="6"/>
  <c r="G52" i="6" s="1"/>
  <c r="D51" i="6"/>
  <c r="G51" i="6" s="1"/>
  <c r="D50" i="6"/>
  <c r="G50" i="6" s="1"/>
  <c r="D49" i="6"/>
  <c r="G49" i="6" s="1"/>
  <c r="D48" i="6"/>
  <c r="G48" i="6" s="1"/>
  <c r="D47" i="6"/>
  <c r="G47" i="6" s="1"/>
  <c r="D46" i="6"/>
  <c r="G46" i="6" s="1"/>
  <c r="D45" i="6"/>
  <c r="G45" i="6" s="1"/>
  <c r="D44" i="6"/>
  <c r="G44" i="6" s="1"/>
  <c r="F43" i="6"/>
  <c r="E43" i="6"/>
  <c r="C43" i="6"/>
  <c r="B43" i="6"/>
  <c r="D43" i="6" s="1"/>
  <c r="D42" i="6"/>
  <c r="G42" i="6" s="1"/>
  <c r="D41" i="6"/>
  <c r="G41" i="6" s="1"/>
  <c r="D40" i="6"/>
  <c r="G40" i="6" s="1"/>
  <c r="D39" i="6"/>
  <c r="G39" i="6" s="1"/>
  <c r="D38" i="6"/>
  <c r="G38" i="6" s="1"/>
  <c r="D37" i="6"/>
  <c r="G37" i="6" s="1"/>
  <c r="G36" i="6"/>
  <c r="D36" i="6"/>
  <c r="D35" i="6"/>
  <c r="G35" i="6" s="1"/>
  <c r="D34" i="6"/>
  <c r="G34" i="6" s="1"/>
  <c r="F33" i="6"/>
  <c r="E33" i="6"/>
  <c r="C33" i="6"/>
  <c r="B33" i="6"/>
  <c r="D32" i="6"/>
  <c r="G32" i="6" s="1"/>
  <c r="D31" i="6"/>
  <c r="G31" i="6" s="1"/>
  <c r="D30" i="6"/>
  <c r="G30" i="6" s="1"/>
  <c r="D29" i="6"/>
  <c r="G29" i="6" s="1"/>
  <c r="D28" i="6"/>
  <c r="G28" i="6" s="1"/>
  <c r="D27" i="6"/>
  <c r="G27" i="6" s="1"/>
  <c r="G26" i="6"/>
  <c r="D26" i="6"/>
  <c r="D25" i="6"/>
  <c r="G25" i="6" s="1"/>
  <c r="D24" i="6"/>
  <c r="G24" i="6" s="1"/>
  <c r="F23" i="6"/>
  <c r="E23" i="6"/>
  <c r="C23" i="6"/>
  <c r="B23" i="6"/>
  <c r="D23" i="6" s="1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G16" i="6"/>
  <c r="D16" i="6"/>
  <c r="D15" i="6"/>
  <c r="G15" i="6" s="1"/>
  <c r="D14" i="6"/>
  <c r="G14" i="6" s="1"/>
  <c r="F13" i="6"/>
  <c r="E13" i="6"/>
  <c r="C13" i="6"/>
  <c r="B13" i="6"/>
  <c r="D12" i="6"/>
  <c r="G12" i="6" s="1"/>
  <c r="D11" i="6"/>
  <c r="G11" i="6" s="1"/>
  <c r="G10" i="6"/>
  <c r="D10" i="6"/>
  <c r="D9" i="6"/>
  <c r="G9" i="6" s="1"/>
  <c r="D8" i="6"/>
  <c r="G8" i="6" s="1"/>
  <c r="D7" i="6"/>
  <c r="G7" i="6" s="1"/>
  <c r="D6" i="6"/>
  <c r="G6" i="6" s="1"/>
  <c r="F5" i="6"/>
  <c r="E5" i="6"/>
  <c r="C5" i="6"/>
  <c r="B5" i="6"/>
  <c r="B77" i="6" s="1"/>
  <c r="E42" i="5" l="1"/>
  <c r="G36" i="5"/>
  <c r="C77" i="6"/>
  <c r="D13" i="6"/>
  <c r="D33" i="6"/>
  <c r="D53" i="6"/>
  <c r="D16" i="5"/>
  <c r="E77" i="6"/>
  <c r="B42" i="5"/>
  <c r="F77" i="6"/>
  <c r="G23" i="6"/>
  <c r="G33" i="6"/>
  <c r="G43" i="6"/>
  <c r="G53" i="6"/>
  <c r="G65" i="6"/>
  <c r="C42" i="5"/>
  <c r="D19" i="4"/>
  <c r="G13" i="6"/>
  <c r="D57" i="6"/>
  <c r="G57" i="6" s="1"/>
  <c r="D69" i="6"/>
  <c r="G69" i="6" s="1"/>
  <c r="F42" i="5"/>
  <c r="D36" i="5"/>
  <c r="G25" i="5"/>
  <c r="D25" i="5"/>
  <c r="G6" i="5"/>
  <c r="D6" i="5"/>
  <c r="G16" i="5"/>
  <c r="D55" i="4"/>
  <c r="G55" i="4"/>
  <c r="G8" i="4"/>
  <c r="G19" i="4" s="1"/>
  <c r="D16" i="8"/>
  <c r="G16" i="8"/>
  <c r="D5" i="6"/>
  <c r="G42" i="5" l="1"/>
  <c r="D42" i="5"/>
  <c r="D77" i="6"/>
  <c r="G5" i="6"/>
  <c r="G77" i="6" s="1"/>
</calcChain>
</file>

<file path=xl/sharedStrings.xml><?xml version="1.0" encoding="utf-8"?>
<sst xmlns="http://schemas.openxmlformats.org/spreadsheetml/2006/main" count="207" uniqueCount="146">
  <si>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</si>
  <si>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</si>
  <si>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</si>
  <si>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</si>
  <si>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</si>
  <si>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</si>
  <si>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</si>
  <si>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</si>
  <si>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</si>
  <si>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</si>
  <si>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</si>
  <si>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</si>
  <si>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</si>
  <si>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</si>
  <si>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</si>
  <si>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</si>
  <si>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</si>
  <si>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</si>
  <si>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</si>
  <si>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</si>
  <si>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</si>
  <si>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</si>
  <si>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</si>
  <si>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</si>
  <si>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</si>
  <si>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</si>
  <si>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</si>
  <si>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</si>
  <si>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</si>
  <si>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</si>
  <si>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</si>
  <si>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</si>
  <si>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</si>
  <si>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</si>
  <si>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</si>
  <si>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</si>
  <si>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</si>
  <si>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</si>
  <si>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</si>
  <si>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</si>
  <si>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</si>
  <si>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</si>
  <si>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</si>
  <si>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</si>
  <si>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</si>
  <si>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</si>
  <si>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</si>
  <si>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</si>
  <si>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</si>
  <si>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</si>
  <si>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</si>
  <si>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</si>
  <si>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</si>
  <si>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</si>
  <si>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</si>
  <si>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</si>
  <si>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</si>
  <si>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</si>
  <si>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</si>
  <si>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</si>
  <si>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</si>
  <si>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</si>
  <si>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</si>
  <si>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</si>
  <si>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</si>
  <si>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</si>
  <si>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</si>
  <si>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</si>
  <si>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</si>
  <si>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</si>
  <si>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</si>
  <si>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</si>
  <si>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</si>
  <si>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</si>
  <si>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</si>
  <si>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</si>
  <si>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</si>
  <si>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</si>
  <si>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</si>
  <si>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</si>
  <si>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</si>
  <si>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</si>
  <si>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</si>
  <si>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Gasto Corriente</t>
  </si>
  <si>
    <t>Gasto de Capital</t>
  </si>
  <si>
    <t>Amortización de la Deuda y Disminución de Pasivos</t>
  </si>
  <si>
    <t>Dependencia o Unidad Administrativa 1</t>
  </si>
  <si>
    <t>Poder Ejecutivo</t>
  </si>
  <si>
    <t>Poder Legislativo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</si>
  <si>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</si>
  <si>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</si>
  <si>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</si>
  <si>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</si>
  <si>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</si>
  <si>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</si>
  <si>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</si>
  <si>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</si>
  <si>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</si>
  <si>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</si>
  <si>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</si>
  <si>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</si>
  <si>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</si>
  <si>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</si>
  <si>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</si>
  <si>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</si>
  <si>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</si>
  <si>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</si>
  <si>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</si>
  <si>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</si>
  <si>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</si>
  <si>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</si>
  <si>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</si>
  <si>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</si>
  <si>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</si>
  <si>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</si>
  <si>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</si>
  <si>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</si>
  <si>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</si>
  <si>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</si>
  <si>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</si>
  <si>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</si>
  <si>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</si>
  <si>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</si>
  <si>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</si>
  <si>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</si>
  <si>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</si>
  <si>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</si>
  <si>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</si>
  <si>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</si>
  <si>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31120-8110 GERENCIA GENERAL</t>
  </si>
  <si>
    <t>31120-8120 GERENCIA ADMINISTRATIVA</t>
  </si>
  <si>
    <t>31120-8130 GERENCIA DE AGUA POTABLE</t>
  </si>
  <si>
    <t>31120-8140 GERENCIA DE INGENIERIA Y PROY</t>
  </si>
  <si>
    <t>31120-8150 GERENCIA COMERCIAL</t>
  </si>
  <si>
    <t>31120-8160 GERENCIA JURIDICO</t>
  </si>
  <si>
    <t>31120-8170 GERENCIA CALIDAD DEL AGUA</t>
  </si>
  <si>
    <t>31120-8175 GER PLANTA TRATAMIENTO AGUA R</t>
  </si>
  <si>
    <t>31120-8180 GERENCIA DE ALCANTARILLADO</t>
  </si>
  <si>
    <t>31120-8190 GERENCIA DE MANTENIMIENTO</t>
  </si>
  <si>
    <t>Comité Municipal de Agua Potable y Alcantarillado de Salamanca, Guanajuato.
Estado Analítico del Ejercicio del Presupuesto de Egresos
Clasificación por Objeto del Gasto (Capítulo y Concepto)
Del 1 de Enero al 31 de Marzo de 2022</t>
  </si>
  <si>
    <t>Comité Municipal de Agua Potable y Alcantarillado de Salamanca, Guanajuato.
Estado Analítico del Ejercicio del Presupuesto de Egresos
Clasificación Económica (por Tipo de Gasto)
Del 1 de Enero al 31 de Marzo de 2022</t>
  </si>
  <si>
    <t>Comité Municipal de Agua Potable y Alcantarillado de Salamanca, Guanajuato.
Estado Analítico del Ejercicio del Presupuesto de Egresos
Clasificación Administrativa
Del 1 de Enero al 31 de Marzo de 2022</t>
  </si>
  <si>
    <t>Comité Municipal de Agua Potable y Alcantarillado de Salamanca, Guanajuato.
Estado Analítico del Ejercicio del Presupuesto de Egresos
Clasificación Administrativa (Sector Paraestatal)
Del 1 de Enero al 31 de Marzo de 2022</t>
  </si>
  <si>
    <t>“Bajo protesta de decir verdad declaramos que los Estados Financieros y sus notas, son razonablemente correctos y son responsabilidad del emisor”</t>
  </si>
  <si>
    <t>Comité Municipal de Agua Potable y Alcantarillado de Salamanca, Guanajuato.
Estado Analítico del Ejercicio del Presupuesto de Egresos
Clasificación Funcional (Finalidad y Función)
Del 1 de Enero al 31 de Marzo de 2022</t>
  </si>
  <si>
    <t>Gobierno Municipal de Salamanca (Comité Municipal de Agua Potable y Alcantarillado de Salamanca, Gto.)
Estado Analítico del Ejercicio del Presupuesto de Egresos
Clasificación Administrativa
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</si>
</sst>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4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2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Protection="1">
      <protection locked="0"/>
    </xf>
    <xf numFmtId="4" fontId="7" fillId="2" borderId="5" xfId="9" applyNumberFormat="1" applyFont="1" applyFill="1" applyBorder="1" applyAlignment="1">
      <alignment horizontal="center" vertical="center" wrapText="1"/>
    </xf>
    <xf numFmtId="0" fontId="7" fillId="2" borderId="5" xfId="9" applyFont="1" applyFill="1" applyBorder="1" applyAlignment="1">
      <alignment horizontal="center" vertical="center" wrapText="1"/>
    </xf>
    <xf numFmtId="4" fontId="3" fillId="0" borderId="10" xfId="0" applyNumberFormat="1" applyFont="1" applyBorder="1" applyProtection="1">
      <protection locked="0"/>
    </xf>
    <xf numFmtId="4" fontId="3" fillId="0" borderId="12" xfId="0" applyNumberFormat="1" applyFont="1" applyBorder="1" applyProtection="1">
      <protection locked="0"/>
    </xf>
    <xf numFmtId="0" fontId="3" fillId="0" borderId="10" xfId="0" applyFont="1" applyBorder="1" applyProtection="1">
      <protection locked="0"/>
    </xf>
    <xf numFmtId="4" fontId="7" fillId="0" borderId="5" xfId="0" applyNumberFormat="1" applyFont="1" applyBorder="1" applyProtection="1">
      <protection locked="0"/>
    </xf>
    <xf numFmtId="4" fontId="0" fillId="0" borderId="10" xfId="0" applyNumberFormat="1" applyBorder="1" applyProtection="1">
      <protection locked="0"/>
    </xf>
    <xf numFmtId="4" fontId="0" fillId="0" borderId="12" xfId="0" applyNumberFormat="1" applyBorder="1" applyProtection="1">
      <protection locked="0"/>
    </xf>
    <xf numFmtId="4" fontId="0" fillId="0" borderId="11" xfId="0" applyNumberFormat="1" applyBorder="1" applyProtection="1">
      <protection locked="0"/>
    </xf>
    <xf numFmtId="4" fontId="3" fillId="0" borderId="10" xfId="9" applyNumberFormat="1" applyFont="1" applyBorder="1" applyAlignment="1">
      <alignment horizontal="center" vertical="center" wrapText="1"/>
    </xf>
    <xf numFmtId="0" fontId="7" fillId="2" borderId="6" xfId="9" applyFont="1" applyFill="1" applyBorder="1" applyAlignment="1" applyProtection="1">
      <alignment horizontal="centerContinuous" vertical="center" wrapText="1"/>
      <protection locked="0"/>
    </xf>
    <xf numFmtId="0" fontId="7" fillId="2" borderId="7" xfId="9" applyFont="1" applyFill="1" applyBorder="1" applyAlignment="1" applyProtection="1">
      <alignment horizontal="centerContinuous" vertical="center" wrapText="1"/>
      <protection locked="0"/>
    </xf>
    <xf numFmtId="0" fontId="7" fillId="2" borderId="8" xfId="9" applyFont="1" applyFill="1" applyBorder="1" applyAlignment="1" applyProtection="1">
      <alignment horizontal="centerContinuous" vertical="center" wrapText="1"/>
      <protection locked="0"/>
    </xf>
    <xf numFmtId="0" fontId="7" fillId="0" borderId="1" xfId="0" applyFont="1" applyBorder="1" applyAlignment="1">
      <alignment horizontal="left"/>
    </xf>
    <xf numFmtId="4" fontId="7" fillId="0" borderId="10" xfId="0" applyNumberFormat="1" applyFont="1" applyFill="1" applyBorder="1" applyProtection="1">
      <protection locked="0"/>
    </xf>
    <xf numFmtId="4" fontId="3" fillId="0" borderId="12" xfId="0" applyNumberFormat="1" applyFont="1" applyFill="1" applyBorder="1" applyProtection="1">
      <protection locked="0"/>
    </xf>
    <xf numFmtId="4" fontId="7" fillId="0" borderId="12" xfId="0" applyNumberFormat="1" applyFont="1" applyFill="1" applyBorder="1" applyProtection="1">
      <protection locked="0"/>
    </xf>
    <xf numFmtId="4" fontId="3" fillId="0" borderId="11" xfId="0" applyNumberFormat="1" applyFont="1" applyFill="1" applyBorder="1" applyProtection="1">
      <protection locked="0"/>
    </xf>
    <xf numFmtId="4" fontId="7" fillId="0" borderId="11" xfId="0" applyNumberFormat="1" applyFont="1" applyFill="1" applyBorder="1" applyProtection="1">
      <protection locked="0"/>
    </xf>
    <xf numFmtId="0" fontId="0" fillId="0" borderId="12" xfId="0" applyBorder="1" applyProtection="1">
      <protection locked="0"/>
    </xf>
    <xf numFmtId="0" fontId="0" fillId="0" borderId="11" xfId="0" applyBorder="1" applyProtection="1">
      <protection locked="0"/>
    </xf>
    <xf numFmtId="4" fontId="7" fillId="0" borderId="5" xfId="0" applyNumberFormat="1" applyFont="1" applyFill="1" applyBorder="1" applyProtection="1">
      <protection locked="0"/>
    </xf>
    <xf numFmtId="0" fontId="0" fillId="0" borderId="0" xfId="0" applyFill="1" applyProtection="1">
      <protection locked="0"/>
    </xf>
    <xf numFmtId="0" fontId="3" fillId="0" borderId="0" xfId="0" applyFont="1" applyFill="1" applyProtection="1">
      <protection locked="0"/>
    </xf>
    <xf numFmtId="0" fontId="3" fillId="0" borderId="10" xfId="9" applyFont="1" applyBorder="1" applyAlignment="1">
      <alignment horizontal="center" vertical="center"/>
    </xf>
    <xf numFmtId="0" fontId="0" fillId="0" borderId="12" xfId="0" applyBorder="1" applyAlignment="1" applyProtection="1">
      <alignment horizontal="left" indent="1"/>
      <protection locked="0"/>
    </xf>
    <xf numFmtId="0" fontId="3" fillId="0" borderId="12" xfId="0" applyFont="1" applyFill="1" applyBorder="1" applyProtection="1">
      <protection locked="0"/>
    </xf>
    <xf numFmtId="0" fontId="3" fillId="0" borderId="11" xfId="0" applyFont="1" applyFill="1" applyBorder="1" applyProtection="1">
      <protection locked="0"/>
    </xf>
    <xf numFmtId="0" fontId="0" fillId="0" borderId="10" xfId="0" applyBorder="1" applyProtection="1">
      <protection locked="0"/>
    </xf>
    <xf numFmtId="0" fontId="0" fillId="0" borderId="12" xfId="0" applyBorder="1" applyAlignment="1" applyProtection="1">
      <alignment horizontal="left" wrapText="1" indent="1"/>
      <protection locked="0"/>
    </xf>
    <xf numFmtId="0" fontId="0" fillId="0" borderId="11" xfId="0" applyBorder="1" applyAlignment="1" applyProtection="1">
      <alignment horizontal="left" indent="1"/>
      <protection locked="0"/>
    </xf>
    <xf numFmtId="0" fontId="7" fillId="0" borderId="5" xfId="0" applyFont="1" applyBorder="1" applyAlignment="1" applyProtection="1">
      <alignment horizontal="left" indent="1"/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left"/>
      <protection locked="0"/>
    </xf>
    <xf numFmtId="0" fontId="3" fillId="0" borderId="10" xfId="0" applyFont="1" applyBorder="1" applyAlignment="1">
      <alignment wrapText="1"/>
    </xf>
    <xf numFmtId="0" fontId="7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left" wrapText="1" indent="1"/>
    </xf>
    <xf numFmtId="0" fontId="3" fillId="0" borderId="12" xfId="0" applyFont="1" applyBorder="1" applyAlignment="1">
      <alignment horizontal="left" wrapText="1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 applyProtection="1">
      <alignment horizontal="center" wrapText="1"/>
      <protection locked="0"/>
    </xf>
    <xf numFmtId="0" fontId="8" fillId="2" borderId="9" xfId="0" applyFont="1" applyFill="1" applyBorder="1" applyAlignment="1" applyProtection="1">
      <alignment horizontal="center" wrapText="1"/>
      <protection locked="0"/>
    </xf>
    <xf numFmtId="0" fontId="8" fillId="2" borderId="3" xfId="0" applyFont="1" applyFill="1" applyBorder="1" applyAlignment="1" applyProtection="1">
      <alignment horizontal="center" wrapText="1"/>
      <protection locked="0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11" xfId="9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indent="2"/>
    </xf>
    <xf numFmtId="0" fontId="3" fillId="0" borderId="13" xfId="0" applyFont="1" applyBorder="1" applyAlignment="1">
      <alignment horizontal="left" indent="2"/>
    </xf>
    <xf numFmtId="0" fontId="7" fillId="0" borderId="13" xfId="0" applyFont="1" applyBorder="1" applyAlignment="1" applyProtection="1">
      <alignment horizontal="left" indent="2"/>
      <protection locked="0"/>
    </xf>
    <xf numFmtId="0" fontId="3" fillId="0" borderId="1" xfId="0" applyFont="1" applyBorder="1" applyAlignment="1">
      <alignment horizontal="left" indent="1"/>
    </xf>
    <xf numFmtId="0" fontId="3" fillId="0" borderId="13" xfId="0" applyFont="1" applyBorder="1" applyAlignment="1">
      <alignment horizontal="left" indent="1"/>
    </xf>
    <xf numFmtId="0" fontId="7" fillId="0" borderId="13" xfId="0" applyFont="1" applyBorder="1" applyAlignment="1" applyProtection="1">
      <alignment horizontal="left" indent="1"/>
      <protection locked="0"/>
    </xf>
    <xf numFmtId="0" fontId="7" fillId="0" borderId="1" xfId="9" applyFont="1" applyBorder="1" applyAlignment="1" applyProtection="1">
      <alignment horizontal="center" vertical="center" wrapText="1"/>
      <protection locked="0"/>
    </xf>
    <xf numFmtId="0" fontId="7" fillId="0" borderId="0" xfId="9" applyFont="1" applyBorder="1" applyAlignment="1" applyProtection="1">
      <alignment horizontal="center" vertical="center" wrapText="1"/>
      <protection locked="0"/>
    </xf>
    <xf numFmtId="0" fontId="7" fillId="0" borderId="4" xfId="9" applyFont="1" applyBorder="1" applyAlignment="1" applyProtection="1">
      <alignment horizontal="center" vertical="center" wrapText="1"/>
      <protection locked="0"/>
    </xf>
    <xf numFmtId="0" fontId="0" fillId="0" borderId="1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4" xfId="0" applyBorder="1" applyProtection="1">
      <protection locked="0"/>
    </xf>
  </cellXfs>
  <cellStyles count="34">
    <cellStyle name="=C:\WINNT\SYSTEM32\COMMAND.COM" xfId="24" xr:uid="{00000000-0005-0000-0000-000000000000}"/>
    <cellStyle name="Euro" xfId="1" xr:uid="{00000000-0005-0000-0000-000001000000}"/>
    <cellStyle name="Millares 2" xfId="2" xr:uid="{00000000-0005-0000-0000-000002000000}"/>
    <cellStyle name="Millares 2 2" xfId="3" xr:uid="{00000000-0005-0000-0000-000003000000}"/>
    <cellStyle name="Millares 2 2 2" xfId="26" xr:uid="{00000000-0005-0000-0000-000004000000}"/>
    <cellStyle name="Millares 2 2 3" xfId="17" xr:uid="{00000000-0005-0000-0000-000005000000}"/>
    <cellStyle name="Millares 2 3" xfId="4" xr:uid="{00000000-0005-0000-0000-000006000000}"/>
    <cellStyle name="Millares 2 3 2" xfId="27" xr:uid="{00000000-0005-0000-0000-000007000000}"/>
    <cellStyle name="Millares 2 3 3" xfId="18" xr:uid="{00000000-0005-0000-0000-000008000000}"/>
    <cellStyle name="Millares 2 4" xfId="25" xr:uid="{00000000-0005-0000-0000-000009000000}"/>
    <cellStyle name="Millares 2 5" xfId="16" xr:uid="{00000000-0005-0000-0000-00000A000000}"/>
    <cellStyle name="Millares 3" xfId="5" xr:uid="{00000000-0005-0000-0000-00000B000000}"/>
    <cellStyle name="Millares 3 2" xfId="28" xr:uid="{00000000-0005-0000-0000-00000C000000}"/>
    <cellStyle name="Millares 3 3" xfId="19" xr:uid="{00000000-0005-0000-0000-00000D000000}"/>
    <cellStyle name="Moneda 2" xfId="6" xr:uid="{00000000-0005-0000-0000-00000E000000}"/>
    <cellStyle name="Moneda 2 2" xfId="29" xr:uid="{00000000-0005-0000-0000-00000F000000}"/>
    <cellStyle name="Moneda 2 3" xfId="20" xr:uid="{00000000-0005-0000-0000-000010000000}"/>
    <cellStyle name="Normal" xfId="0" builtinId="0"/>
    <cellStyle name="Normal 2" xfId="7" xr:uid="{00000000-0005-0000-0000-000012000000}"/>
    <cellStyle name="Normal 2 2" xfId="8" xr:uid="{00000000-0005-0000-0000-000013000000}"/>
    <cellStyle name="Normal 2 3" xfId="30" xr:uid="{00000000-0005-0000-0000-000014000000}"/>
    <cellStyle name="Normal 2 4" xfId="21" xr:uid="{00000000-0005-0000-0000-000015000000}"/>
    <cellStyle name="Normal 3" xfId="9" xr:uid="{00000000-0005-0000-0000-000016000000}"/>
    <cellStyle name="Normal 4" xfId="10" xr:uid="{00000000-0005-0000-0000-000017000000}"/>
    <cellStyle name="Normal 4 2" xfId="11" xr:uid="{00000000-0005-0000-0000-000018000000}"/>
    <cellStyle name="Normal 5" xfId="12" xr:uid="{00000000-0005-0000-0000-000019000000}"/>
    <cellStyle name="Normal 5 2" xfId="13" xr:uid="{00000000-0005-0000-0000-00001A000000}"/>
    <cellStyle name="Normal 6" xfId="14" xr:uid="{00000000-0005-0000-0000-00001B000000}"/>
    <cellStyle name="Normal 6 2" xfId="15" xr:uid="{00000000-0005-0000-0000-00001C000000}"/>
    <cellStyle name="Normal 6 2 2" xfId="32" xr:uid="{00000000-0005-0000-0000-00001D000000}"/>
    <cellStyle name="Normal 6 2 3" xfId="23" xr:uid="{00000000-0005-0000-0000-00001E000000}"/>
    <cellStyle name="Normal 6 3" xfId="31" xr:uid="{00000000-0005-0000-0000-00001F000000}"/>
    <cellStyle name="Normal 6 4" xfId="22" xr:uid="{00000000-0005-0000-0000-000020000000}"/>
    <cellStyle name="Porcentual 2" xfId="33" xr:uid="{00000000-0005-0000-0000-00002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1285875</xdr:colOff>
      <xdr:row>0</xdr:row>
      <xdr:rowOff>19050</xdr:rowOff>
    </xdr:from>
    <xdr:to>
      <xdr:col>0</xdr:col>
      <xdr:colOff>1837563</xdr:colOff>
      <xdr:row>0</xdr:row>
      <xdr:rowOff>564642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5875" y="19050"/>
          <a:ext cx="551688" cy="5455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942975</xdr:colOff>
      <xdr:row>0</xdr:row>
      <xdr:rowOff>19050</xdr:rowOff>
    </xdr:from>
    <xdr:to>
      <xdr:col>0</xdr:col>
      <xdr:colOff>1494663</xdr:colOff>
      <xdr:row>0</xdr:row>
      <xdr:rowOff>564642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975" y="19050"/>
          <a:ext cx="551688" cy="54559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1123950</xdr:colOff>
      <xdr:row>0</xdr:row>
      <xdr:rowOff>19050</xdr:rowOff>
    </xdr:from>
    <xdr:to>
      <xdr:col>0</xdr:col>
      <xdr:colOff>1675638</xdr:colOff>
      <xdr:row>0</xdr:row>
      <xdr:rowOff>564642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950" y="19050"/>
          <a:ext cx="551688" cy="54559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1143000</xdr:colOff>
      <xdr:row>0</xdr:row>
      <xdr:rowOff>19050</xdr:rowOff>
    </xdr:from>
    <xdr:to>
      <xdr:col>0</xdr:col>
      <xdr:colOff>1694688</xdr:colOff>
      <xdr:row>0</xdr:row>
      <xdr:rowOff>564642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0" y="19050"/>
          <a:ext cx="551688" cy="5455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9"/>
  <sheetViews>
    <sheetView showGridLines="0" tabSelected="1" workbookViewId="0">
      <selection sqref="A1:G1"/>
    </sheetView>
  </sheetViews>
  <sheetFormatPr baseColWidth="10" defaultColWidth="12" defaultRowHeight="11.25" x14ac:dyDescent="0.2"/>
  <cols>
    <col min="1" max="1" width="59" style="1" customWidth="1"/>
    <col min="2" max="7" width="16.6640625" style="1" customWidth="1"/>
    <col min="8" max="16384" width="12" style="1"/>
  </cols>
  <sheetData>
    <row r="1" spans="1:8" ht="45" customHeight="1" x14ac:dyDescent="0.2">
      <c r="A1" s="40" t="s">
        <v>139</v>
      </c>
      <c r="B1" s="41"/>
      <c r="C1" s="41"/>
      <c r="D1" s="41"/>
      <c r="E1" s="41"/>
      <c r="F1" s="41"/>
      <c r="G1" s="47"/>
      <c r="H1"/>
    </row>
    <row r="2" spans="1:8" x14ac:dyDescent="0.2">
      <c r="A2" s="48"/>
      <c r="B2" s="12" t="s">
        <v>0</v>
      </c>
      <c r="C2" s="13"/>
      <c r="D2" s="13"/>
      <c r="E2" s="13"/>
      <c r="F2" s="14"/>
      <c r="G2" s="42" t="s">
        <v>7</v>
      </c>
    </row>
    <row r="3" spans="1:8" ht="24.95" customHeight="1" x14ac:dyDescent="0.2">
      <c r="A3" s="49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43"/>
    </row>
    <row r="4" spans="1:8" x14ac:dyDescent="0.2">
      <c r="A4" s="50"/>
      <c r="B4" s="3">
        <v>1</v>
      </c>
      <c r="C4" s="3">
        <v>2</v>
      </c>
      <c r="D4" s="3" t="s">
        <v>8</v>
      </c>
      <c r="E4" s="3">
        <v>4</v>
      </c>
      <c r="F4" s="3">
        <v>5</v>
      </c>
      <c r="G4" s="3" t="s">
        <v>9</v>
      </c>
    </row>
    <row r="5" spans="1:8" x14ac:dyDescent="0.2">
      <c r="A5" s="15" t="s">
        <v>10</v>
      </c>
      <c r="B5" s="16">
        <f>SUM(B6:B12)</f>
        <v>99873450.820000008</v>
      </c>
      <c r="C5" s="16">
        <f>SUM(C6:C12)</f>
        <v>0</v>
      </c>
      <c r="D5" s="16">
        <f>B5+C5</f>
        <v>99873450.820000008</v>
      </c>
      <c r="E5" s="16">
        <f>SUM(E6:E12)</f>
        <v>20533296.68</v>
      </c>
      <c r="F5" s="16">
        <f>SUM(F6:F12)</f>
        <v>20533296.68</v>
      </c>
      <c r="G5" s="16">
        <f>D5-E5</f>
        <v>79340154.140000015</v>
      </c>
    </row>
    <row r="6" spans="1:8" x14ac:dyDescent="0.2">
      <c r="A6" s="51" t="s">
        <v>11</v>
      </c>
      <c r="B6" s="17">
        <v>50280851.579999998</v>
      </c>
      <c r="C6" s="17">
        <v>0</v>
      </c>
      <c r="D6" s="17">
        <f t="shared" ref="D6:D69" si="0">B6+C6</f>
        <v>50280851.579999998</v>
      </c>
      <c r="E6" s="17">
        <v>12349132.83</v>
      </c>
      <c r="F6" s="17">
        <v>12349132.83</v>
      </c>
      <c r="G6" s="17">
        <f t="shared" ref="G6:G69" si="1">D6-E6</f>
        <v>37931718.75</v>
      </c>
    </row>
    <row r="7" spans="1:8" x14ac:dyDescent="0.2">
      <c r="A7" s="51" t="s">
        <v>12</v>
      </c>
      <c r="B7" s="17">
        <v>124000</v>
      </c>
      <c r="C7" s="17">
        <v>0</v>
      </c>
      <c r="D7" s="17">
        <f t="shared" si="0"/>
        <v>124000</v>
      </c>
      <c r="E7" s="17">
        <v>1800</v>
      </c>
      <c r="F7" s="17">
        <v>1800</v>
      </c>
      <c r="G7" s="17">
        <f t="shared" si="1"/>
        <v>122200</v>
      </c>
    </row>
    <row r="8" spans="1:8" x14ac:dyDescent="0.2">
      <c r="A8" s="51" t="s">
        <v>13</v>
      </c>
      <c r="B8" s="17">
        <v>11240693.15</v>
      </c>
      <c r="C8" s="17">
        <v>0</v>
      </c>
      <c r="D8" s="17">
        <f t="shared" si="0"/>
        <v>11240693.15</v>
      </c>
      <c r="E8" s="17">
        <v>1051720.3500000001</v>
      </c>
      <c r="F8" s="17">
        <v>1051720.3500000001</v>
      </c>
      <c r="G8" s="17">
        <f t="shared" si="1"/>
        <v>10188972.800000001</v>
      </c>
    </row>
    <row r="9" spans="1:8" x14ac:dyDescent="0.2">
      <c r="A9" s="51" t="s">
        <v>14</v>
      </c>
      <c r="B9" s="17">
        <v>19203442.140000001</v>
      </c>
      <c r="C9" s="17">
        <v>0</v>
      </c>
      <c r="D9" s="17">
        <f t="shared" si="0"/>
        <v>19203442.140000001</v>
      </c>
      <c r="E9" s="17">
        <v>3114856.67</v>
      </c>
      <c r="F9" s="17">
        <v>3114856.67</v>
      </c>
      <c r="G9" s="17">
        <f t="shared" si="1"/>
        <v>16088585.470000001</v>
      </c>
    </row>
    <row r="10" spans="1:8" x14ac:dyDescent="0.2">
      <c r="A10" s="51" t="s">
        <v>15</v>
      </c>
      <c r="B10" s="17">
        <v>18924463.949999999</v>
      </c>
      <c r="C10" s="17">
        <v>0</v>
      </c>
      <c r="D10" s="17">
        <f t="shared" si="0"/>
        <v>18924463.949999999</v>
      </c>
      <c r="E10" s="17">
        <v>4015786.83</v>
      </c>
      <c r="F10" s="17">
        <v>4015786.83</v>
      </c>
      <c r="G10" s="17">
        <f t="shared" si="1"/>
        <v>14908677.119999999</v>
      </c>
    </row>
    <row r="11" spans="1:8" x14ac:dyDescent="0.2">
      <c r="A11" s="51" t="s">
        <v>16</v>
      </c>
      <c r="B11" s="17">
        <v>100000</v>
      </c>
      <c r="C11" s="17">
        <v>0</v>
      </c>
      <c r="D11" s="17">
        <f t="shared" si="0"/>
        <v>100000</v>
      </c>
      <c r="E11" s="17">
        <v>0</v>
      </c>
      <c r="F11" s="17">
        <v>0</v>
      </c>
      <c r="G11" s="17">
        <f t="shared" si="1"/>
        <v>100000</v>
      </c>
    </row>
    <row r="12" spans="1:8" x14ac:dyDescent="0.2">
      <c r="A12" s="51" t="s">
        <v>17</v>
      </c>
      <c r="B12" s="17">
        <v>0</v>
      </c>
      <c r="C12" s="17">
        <v>0</v>
      </c>
      <c r="D12" s="17">
        <f t="shared" si="0"/>
        <v>0</v>
      </c>
      <c r="E12" s="17">
        <v>0</v>
      </c>
      <c r="F12" s="17">
        <v>0</v>
      </c>
      <c r="G12" s="17">
        <f t="shared" si="1"/>
        <v>0</v>
      </c>
    </row>
    <row r="13" spans="1:8" x14ac:dyDescent="0.2">
      <c r="A13" s="15" t="s">
        <v>18</v>
      </c>
      <c r="B13" s="18">
        <f>SUM(B14:B22)</f>
        <v>31745899.109999999</v>
      </c>
      <c r="C13" s="18">
        <f>SUM(C14:C22)</f>
        <v>1755732.3</v>
      </c>
      <c r="D13" s="18">
        <f t="shared" si="0"/>
        <v>33501631.41</v>
      </c>
      <c r="E13" s="18">
        <f>SUM(E14:E22)</f>
        <v>4589945.3099999996</v>
      </c>
      <c r="F13" s="18">
        <f>SUM(F14:F22)</f>
        <v>4414623.09</v>
      </c>
      <c r="G13" s="18">
        <f t="shared" si="1"/>
        <v>28911686.100000001</v>
      </c>
    </row>
    <row r="14" spans="1:8" x14ac:dyDescent="0.2">
      <c r="A14" s="51" t="s">
        <v>19</v>
      </c>
      <c r="B14" s="17">
        <v>1994399.11</v>
      </c>
      <c r="C14" s="17">
        <v>67888.350000000006</v>
      </c>
      <c r="D14" s="17">
        <f t="shared" si="0"/>
        <v>2062287.4600000002</v>
      </c>
      <c r="E14" s="17">
        <v>349082.48</v>
      </c>
      <c r="F14" s="17">
        <v>349082.48</v>
      </c>
      <c r="G14" s="17">
        <f t="shared" si="1"/>
        <v>1713204.9800000002</v>
      </c>
    </row>
    <row r="15" spans="1:8" x14ac:dyDescent="0.2">
      <c r="A15" s="51" t="s">
        <v>20</v>
      </c>
      <c r="B15" s="17">
        <v>182000</v>
      </c>
      <c r="C15" s="17">
        <v>0</v>
      </c>
      <c r="D15" s="17">
        <f t="shared" si="0"/>
        <v>182000</v>
      </c>
      <c r="E15" s="17">
        <v>19649.29</v>
      </c>
      <c r="F15" s="17">
        <v>19649.29</v>
      </c>
      <c r="G15" s="17">
        <f t="shared" si="1"/>
        <v>162350.71</v>
      </c>
    </row>
    <row r="16" spans="1:8" x14ac:dyDescent="0.2">
      <c r="A16" s="51" t="s">
        <v>21</v>
      </c>
      <c r="B16" s="17">
        <v>0</v>
      </c>
      <c r="C16" s="17">
        <v>0</v>
      </c>
      <c r="D16" s="17">
        <f t="shared" si="0"/>
        <v>0</v>
      </c>
      <c r="E16" s="17">
        <v>0</v>
      </c>
      <c r="F16" s="17">
        <v>0</v>
      </c>
      <c r="G16" s="17">
        <f t="shared" si="1"/>
        <v>0</v>
      </c>
    </row>
    <row r="17" spans="1:7" x14ac:dyDescent="0.2">
      <c r="A17" s="51" t="s">
        <v>22</v>
      </c>
      <c r="B17" s="17">
        <v>15427500</v>
      </c>
      <c r="C17" s="17">
        <v>155518.1</v>
      </c>
      <c r="D17" s="17">
        <f t="shared" si="0"/>
        <v>15583018.1</v>
      </c>
      <c r="E17" s="17">
        <v>2599961.52</v>
      </c>
      <c r="F17" s="17">
        <v>2599961.52</v>
      </c>
      <c r="G17" s="17">
        <f t="shared" si="1"/>
        <v>12983056.58</v>
      </c>
    </row>
    <row r="18" spans="1:7" x14ac:dyDescent="0.2">
      <c r="A18" s="51" t="s">
        <v>23</v>
      </c>
      <c r="B18" s="17">
        <v>2424000</v>
      </c>
      <c r="C18" s="17">
        <v>150089.09</v>
      </c>
      <c r="D18" s="17">
        <f t="shared" si="0"/>
        <v>2574089.09</v>
      </c>
      <c r="E18" s="17">
        <v>114000</v>
      </c>
      <c r="F18" s="17">
        <v>114000</v>
      </c>
      <c r="G18" s="17">
        <f t="shared" si="1"/>
        <v>2460089.09</v>
      </c>
    </row>
    <row r="19" spans="1:7" x14ac:dyDescent="0.2">
      <c r="A19" s="51" t="s">
        <v>24</v>
      </c>
      <c r="B19" s="17">
        <v>4840000</v>
      </c>
      <c r="C19" s="17">
        <v>0</v>
      </c>
      <c r="D19" s="17">
        <f t="shared" si="0"/>
        <v>4840000</v>
      </c>
      <c r="E19" s="17">
        <v>886022.6</v>
      </c>
      <c r="F19" s="17">
        <v>710700.38</v>
      </c>
      <c r="G19" s="17">
        <f t="shared" si="1"/>
        <v>3953977.4</v>
      </c>
    </row>
    <row r="20" spans="1:7" x14ac:dyDescent="0.2">
      <c r="A20" s="51" t="s">
        <v>25</v>
      </c>
      <c r="B20" s="17">
        <v>2155000</v>
      </c>
      <c r="C20" s="17">
        <v>0</v>
      </c>
      <c r="D20" s="17">
        <f t="shared" si="0"/>
        <v>2155000</v>
      </c>
      <c r="E20" s="17">
        <v>3367.07</v>
      </c>
      <c r="F20" s="17">
        <v>3367.07</v>
      </c>
      <c r="G20" s="17">
        <f t="shared" si="1"/>
        <v>2151632.9300000002</v>
      </c>
    </row>
    <row r="21" spans="1:7" x14ac:dyDescent="0.2">
      <c r="A21" s="51" t="s">
        <v>26</v>
      </c>
      <c r="B21" s="17">
        <v>0</v>
      </c>
      <c r="C21" s="17">
        <v>0</v>
      </c>
      <c r="D21" s="17">
        <f t="shared" si="0"/>
        <v>0</v>
      </c>
      <c r="E21" s="17">
        <v>0</v>
      </c>
      <c r="F21" s="17">
        <v>0</v>
      </c>
      <c r="G21" s="17">
        <f t="shared" si="1"/>
        <v>0</v>
      </c>
    </row>
    <row r="22" spans="1:7" x14ac:dyDescent="0.2">
      <c r="A22" s="51" t="s">
        <v>27</v>
      </c>
      <c r="B22" s="17">
        <v>4723000</v>
      </c>
      <c r="C22" s="17">
        <v>1382236.76</v>
      </c>
      <c r="D22" s="17">
        <f t="shared" si="0"/>
        <v>6105236.7599999998</v>
      </c>
      <c r="E22" s="17">
        <v>617862.35</v>
      </c>
      <c r="F22" s="17">
        <v>617862.35</v>
      </c>
      <c r="G22" s="17">
        <f t="shared" si="1"/>
        <v>5487374.4100000001</v>
      </c>
    </row>
    <row r="23" spans="1:7" x14ac:dyDescent="0.2">
      <c r="A23" s="15" t="s">
        <v>28</v>
      </c>
      <c r="B23" s="18">
        <f>SUM(B24:B32)</f>
        <v>80813226.810000002</v>
      </c>
      <c r="C23" s="18">
        <f>SUM(C24:C32)</f>
        <v>2044567.1900000002</v>
      </c>
      <c r="D23" s="18">
        <f t="shared" si="0"/>
        <v>82857794</v>
      </c>
      <c r="E23" s="18">
        <f>SUM(E24:E32)</f>
        <v>13287599.559999999</v>
      </c>
      <c r="F23" s="18">
        <f>SUM(F24:F32)</f>
        <v>11305187.559999999</v>
      </c>
      <c r="G23" s="18">
        <f t="shared" si="1"/>
        <v>69570194.439999998</v>
      </c>
    </row>
    <row r="24" spans="1:7" x14ac:dyDescent="0.2">
      <c r="A24" s="51" t="s">
        <v>29</v>
      </c>
      <c r="B24" s="17">
        <v>37855700</v>
      </c>
      <c r="C24" s="17">
        <v>2240.6799999999998</v>
      </c>
      <c r="D24" s="17">
        <f t="shared" si="0"/>
        <v>37857940.68</v>
      </c>
      <c r="E24" s="17">
        <v>6937778.54</v>
      </c>
      <c r="F24" s="17">
        <v>6937778.54</v>
      </c>
      <c r="G24" s="17">
        <f t="shared" si="1"/>
        <v>30920162.140000001</v>
      </c>
    </row>
    <row r="25" spans="1:7" x14ac:dyDescent="0.2">
      <c r="A25" s="51" t="s">
        <v>30</v>
      </c>
      <c r="B25" s="17">
        <v>916000</v>
      </c>
      <c r="C25" s="17">
        <v>0</v>
      </c>
      <c r="D25" s="17">
        <f t="shared" si="0"/>
        <v>916000</v>
      </c>
      <c r="E25" s="17">
        <v>109777.88</v>
      </c>
      <c r="F25" s="17">
        <v>109777.88</v>
      </c>
      <c r="G25" s="17">
        <f t="shared" si="1"/>
        <v>806222.12</v>
      </c>
    </row>
    <row r="26" spans="1:7" x14ac:dyDescent="0.2">
      <c r="A26" s="51" t="s">
        <v>31</v>
      </c>
      <c r="B26" s="17">
        <v>15775000</v>
      </c>
      <c r="C26" s="17">
        <v>1404203.61</v>
      </c>
      <c r="D26" s="17">
        <f t="shared" si="0"/>
        <v>17179203.609999999</v>
      </c>
      <c r="E26" s="17">
        <v>2269542.94</v>
      </c>
      <c r="F26" s="17">
        <v>2269542.94</v>
      </c>
      <c r="G26" s="17">
        <f t="shared" si="1"/>
        <v>14909660.67</v>
      </c>
    </row>
    <row r="27" spans="1:7" x14ac:dyDescent="0.2">
      <c r="A27" s="51" t="s">
        <v>32</v>
      </c>
      <c r="B27" s="17">
        <v>2413000</v>
      </c>
      <c r="C27" s="17">
        <v>51620</v>
      </c>
      <c r="D27" s="17">
        <f t="shared" si="0"/>
        <v>2464620</v>
      </c>
      <c r="E27" s="17">
        <v>288389.19</v>
      </c>
      <c r="F27" s="17">
        <v>288389.19</v>
      </c>
      <c r="G27" s="17">
        <f t="shared" si="1"/>
        <v>2176230.81</v>
      </c>
    </row>
    <row r="28" spans="1:7" x14ac:dyDescent="0.2">
      <c r="A28" s="51" t="s">
        <v>33</v>
      </c>
      <c r="B28" s="17">
        <v>8655000</v>
      </c>
      <c r="C28" s="17">
        <v>358029.3</v>
      </c>
      <c r="D28" s="17">
        <f t="shared" si="0"/>
        <v>9013029.3000000007</v>
      </c>
      <c r="E28" s="17">
        <v>502779.47</v>
      </c>
      <c r="F28" s="17">
        <v>502779.47</v>
      </c>
      <c r="G28" s="17">
        <f t="shared" si="1"/>
        <v>8510249.8300000001</v>
      </c>
    </row>
    <row r="29" spans="1:7" x14ac:dyDescent="0.2">
      <c r="A29" s="51" t="s">
        <v>34</v>
      </c>
      <c r="B29" s="17">
        <v>2609000</v>
      </c>
      <c r="C29" s="17">
        <v>228473.60000000001</v>
      </c>
      <c r="D29" s="17">
        <f t="shared" si="0"/>
        <v>2837473.6</v>
      </c>
      <c r="E29" s="17">
        <v>616120.48</v>
      </c>
      <c r="F29" s="17">
        <v>616120.48</v>
      </c>
      <c r="G29" s="17">
        <f t="shared" si="1"/>
        <v>2221353.12</v>
      </c>
    </row>
    <row r="30" spans="1:7" x14ac:dyDescent="0.2">
      <c r="A30" s="51" t="s">
        <v>35</v>
      </c>
      <c r="B30" s="17">
        <v>603000</v>
      </c>
      <c r="C30" s="17">
        <v>0</v>
      </c>
      <c r="D30" s="17">
        <f t="shared" si="0"/>
        <v>603000</v>
      </c>
      <c r="E30" s="17">
        <v>2646.91</v>
      </c>
      <c r="F30" s="17">
        <v>2646.91</v>
      </c>
      <c r="G30" s="17">
        <f t="shared" si="1"/>
        <v>600353.09</v>
      </c>
    </row>
    <row r="31" spans="1:7" x14ac:dyDescent="0.2">
      <c r="A31" s="51" t="s">
        <v>36</v>
      </c>
      <c r="B31" s="17">
        <v>170000</v>
      </c>
      <c r="C31" s="17">
        <v>0</v>
      </c>
      <c r="D31" s="17">
        <f t="shared" si="0"/>
        <v>170000</v>
      </c>
      <c r="E31" s="17">
        <v>30053.200000000001</v>
      </c>
      <c r="F31" s="17">
        <v>30053.200000000001</v>
      </c>
      <c r="G31" s="17">
        <f t="shared" si="1"/>
        <v>139946.79999999999</v>
      </c>
    </row>
    <row r="32" spans="1:7" x14ac:dyDescent="0.2">
      <c r="A32" s="51" t="s">
        <v>37</v>
      </c>
      <c r="B32" s="17">
        <v>11816526.810000001</v>
      </c>
      <c r="C32" s="17">
        <v>0</v>
      </c>
      <c r="D32" s="17">
        <f t="shared" si="0"/>
        <v>11816526.810000001</v>
      </c>
      <c r="E32" s="17">
        <v>2530510.9500000002</v>
      </c>
      <c r="F32" s="17">
        <v>548098.94999999995</v>
      </c>
      <c r="G32" s="17">
        <f t="shared" si="1"/>
        <v>9286015.8599999994</v>
      </c>
    </row>
    <row r="33" spans="1:7" x14ac:dyDescent="0.2">
      <c r="A33" s="15" t="s">
        <v>38</v>
      </c>
      <c r="B33" s="18">
        <f>SUM(B34:B42)</f>
        <v>100000</v>
      </c>
      <c r="C33" s="18">
        <f>SUM(C34:C42)</f>
        <v>0</v>
      </c>
      <c r="D33" s="18">
        <f t="shared" si="0"/>
        <v>100000</v>
      </c>
      <c r="E33" s="18">
        <f>SUM(E34:E42)</f>
        <v>8860.68</v>
      </c>
      <c r="F33" s="18">
        <f>SUM(F34:F42)</f>
        <v>8860.68</v>
      </c>
      <c r="G33" s="18">
        <f t="shared" si="1"/>
        <v>91139.32</v>
      </c>
    </row>
    <row r="34" spans="1:7" x14ac:dyDescent="0.2">
      <c r="A34" s="51" t="s">
        <v>39</v>
      </c>
      <c r="B34" s="17">
        <v>0</v>
      </c>
      <c r="C34" s="17">
        <v>0</v>
      </c>
      <c r="D34" s="17">
        <f t="shared" si="0"/>
        <v>0</v>
      </c>
      <c r="E34" s="17">
        <v>0</v>
      </c>
      <c r="F34" s="17">
        <v>0</v>
      </c>
      <c r="G34" s="17">
        <f t="shared" si="1"/>
        <v>0</v>
      </c>
    </row>
    <row r="35" spans="1:7" x14ac:dyDescent="0.2">
      <c r="A35" s="51" t="s">
        <v>40</v>
      </c>
      <c r="B35" s="17">
        <v>0</v>
      </c>
      <c r="C35" s="17">
        <v>0</v>
      </c>
      <c r="D35" s="17">
        <f t="shared" si="0"/>
        <v>0</v>
      </c>
      <c r="E35" s="17">
        <v>0</v>
      </c>
      <c r="F35" s="17">
        <v>0</v>
      </c>
      <c r="G35" s="17">
        <f t="shared" si="1"/>
        <v>0</v>
      </c>
    </row>
    <row r="36" spans="1:7" x14ac:dyDescent="0.2">
      <c r="A36" s="51" t="s">
        <v>41</v>
      </c>
      <c r="B36" s="17">
        <v>0</v>
      </c>
      <c r="C36" s="17">
        <v>0</v>
      </c>
      <c r="D36" s="17">
        <f t="shared" si="0"/>
        <v>0</v>
      </c>
      <c r="E36" s="17">
        <v>0</v>
      </c>
      <c r="F36" s="17">
        <v>0</v>
      </c>
      <c r="G36" s="17">
        <f t="shared" si="1"/>
        <v>0</v>
      </c>
    </row>
    <row r="37" spans="1:7" x14ac:dyDescent="0.2">
      <c r="A37" s="51" t="s">
        <v>42</v>
      </c>
      <c r="B37" s="17">
        <v>100000</v>
      </c>
      <c r="C37" s="17">
        <v>0</v>
      </c>
      <c r="D37" s="17">
        <f t="shared" si="0"/>
        <v>100000</v>
      </c>
      <c r="E37" s="17">
        <v>8860.68</v>
      </c>
      <c r="F37" s="17">
        <v>8860.68</v>
      </c>
      <c r="G37" s="17">
        <f t="shared" si="1"/>
        <v>91139.32</v>
      </c>
    </row>
    <row r="38" spans="1:7" x14ac:dyDescent="0.2">
      <c r="A38" s="51" t="s">
        <v>43</v>
      </c>
      <c r="B38" s="17">
        <v>0</v>
      </c>
      <c r="C38" s="17">
        <v>0</v>
      </c>
      <c r="D38" s="17">
        <f t="shared" si="0"/>
        <v>0</v>
      </c>
      <c r="E38" s="17">
        <v>0</v>
      </c>
      <c r="F38" s="17">
        <v>0</v>
      </c>
      <c r="G38" s="17">
        <f t="shared" si="1"/>
        <v>0</v>
      </c>
    </row>
    <row r="39" spans="1:7" x14ac:dyDescent="0.2">
      <c r="A39" s="51" t="s">
        <v>44</v>
      </c>
      <c r="B39" s="17">
        <v>0</v>
      </c>
      <c r="C39" s="17">
        <v>0</v>
      </c>
      <c r="D39" s="17">
        <f t="shared" si="0"/>
        <v>0</v>
      </c>
      <c r="E39" s="17">
        <v>0</v>
      </c>
      <c r="F39" s="17">
        <v>0</v>
      </c>
      <c r="G39" s="17">
        <f t="shared" si="1"/>
        <v>0</v>
      </c>
    </row>
    <row r="40" spans="1:7" x14ac:dyDescent="0.2">
      <c r="A40" s="51" t="s">
        <v>45</v>
      </c>
      <c r="B40" s="17">
        <v>0</v>
      </c>
      <c r="C40" s="17">
        <v>0</v>
      </c>
      <c r="D40" s="17">
        <f t="shared" si="0"/>
        <v>0</v>
      </c>
      <c r="E40" s="17">
        <v>0</v>
      </c>
      <c r="F40" s="17">
        <v>0</v>
      </c>
      <c r="G40" s="17">
        <f t="shared" si="1"/>
        <v>0</v>
      </c>
    </row>
    <row r="41" spans="1:7" x14ac:dyDescent="0.2">
      <c r="A41" s="51" t="s">
        <v>46</v>
      </c>
      <c r="B41" s="17">
        <v>0</v>
      </c>
      <c r="C41" s="17">
        <v>0</v>
      </c>
      <c r="D41" s="17">
        <f t="shared" si="0"/>
        <v>0</v>
      </c>
      <c r="E41" s="17">
        <v>0</v>
      </c>
      <c r="F41" s="17">
        <v>0</v>
      </c>
      <c r="G41" s="17">
        <f t="shared" si="1"/>
        <v>0</v>
      </c>
    </row>
    <row r="42" spans="1:7" x14ac:dyDescent="0.2">
      <c r="A42" s="51" t="s">
        <v>47</v>
      </c>
      <c r="B42" s="17">
        <v>0</v>
      </c>
      <c r="C42" s="17">
        <v>0</v>
      </c>
      <c r="D42" s="17">
        <f t="shared" si="0"/>
        <v>0</v>
      </c>
      <c r="E42" s="17">
        <v>0</v>
      </c>
      <c r="F42" s="17">
        <v>0</v>
      </c>
      <c r="G42" s="17">
        <f t="shared" si="1"/>
        <v>0</v>
      </c>
    </row>
    <row r="43" spans="1:7" x14ac:dyDescent="0.2">
      <c r="A43" s="15" t="s">
        <v>48</v>
      </c>
      <c r="B43" s="18">
        <f>SUM(B44:B52)</f>
        <v>4202500</v>
      </c>
      <c r="C43" s="18">
        <f>SUM(C44:C52)</f>
        <v>3856479.49</v>
      </c>
      <c r="D43" s="18">
        <f t="shared" si="0"/>
        <v>8058979.4900000002</v>
      </c>
      <c r="E43" s="18">
        <f>SUM(E44:E52)</f>
        <v>2208372.15</v>
      </c>
      <c r="F43" s="18">
        <f>SUM(F44:F52)</f>
        <v>2208372.15</v>
      </c>
      <c r="G43" s="18">
        <f t="shared" si="1"/>
        <v>5850607.3399999999</v>
      </c>
    </row>
    <row r="44" spans="1:7" x14ac:dyDescent="0.2">
      <c r="A44" s="51" t="s">
        <v>49</v>
      </c>
      <c r="B44" s="17">
        <v>1205000</v>
      </c>
      <c r="C44" s="17">
        <v>1850000</v>
      </c>
      <c r="D44" s="17">
        <f t="shared" si="0"/>
        <v>3055000</v>
      </c>
      <c r="E44" s="17">
        <v>534254.28</v>
      </c>
      <c r="F44" s="17">
        <v>534254.28</v>
      </c>
      <c r="G44" s="17">
        <f t="shared" si="1"/>
        <v>2520745.7199999997</v>
      </c>
    </row>
    <row r="45" spans="1:7" x14ac:dyDescent="0.2">
      <c r="A45" s="51" t="s">
        <v>50</v>
      </c>
      <c r="B45" s="17">
        <v>55000</v>
      </c>
      <c r="C45" s="17">
        <v>0</v>
      </c>
      <c r="D45" s="17">
        <f t="shared" si="0"/>
        <v>55000</v>
      </c>
      <c r="E45" s="17">
        <v>0</v>
      </c>
      <c r="F45" s="17">
        <v>0</v>
      </c>
      <c r="G45" s="17">
        <f t="shared" si="1"/>
        <v>55000</v>
      </c>
    </row>
    <row r="46" spans="1:7" x14ac:dyDescent="0.2">
      <c r="A46" s="51" t="s">
        <v>51</v>
      </c>
      <c r="B46" s="17">
        <v>40000</v>
      </c>
      <c r="C46" s="17">
        <v>0</v>
      </c>
      <c r="D46" s="17">
        <f t="shared" si="0"/>
        <v>40000</v>
      </c>
      <c r="E46" s="17">
        <v>0</v>
      </c>
      <c r="F46" s="17">
        <v>0</v>
      </c>
      <c r="G46" s="17">
        <f t="shared" si="1"/>
        <v>40000</v>
      </c>
    </row>
    <row r="47" spans="1:7" x14ac:dyDescent="0.2">
      <c r="A47" s="51" t="s">
        <v>52</v>
      </c>
      <c r="B47" s="17">
        <v>255000</v>
      </c>
      <c r="C47" s="17">
        <v>284200</v>
      </c>
      <c r="D47" s="17">
        <f t="shared" si="0"/>
        <v>539200</v>
      </c>
      <c r="E47" s="17">
        <v>245000</v>
      </c>
      <c r="F47" s="17">
        <v>245000</v>
      </c>
      <c r="G47" s="17">
        <f t="shared" si="1"/>
        <v>294200</v>
      </c>
    </row>
    <row r="48" spans="1:7" x14ac:dyDescent="0.2">
      <c r="A48" s="51" t="s">
        <v>53</v>
      </c>
      <c r="B48" s="17">
        <v>0</v>
      </c>
      <c r="C48" s="17">
        <v>0</v>
      </c>
      <c r="D48" s="17">
        <f t="shared" si="0"/>
        <v>0</v>
      </c>
      <c r="E48" s="17">
        <v>0</v>
      </c>
      <c r="F48" s="17">
        <v>0</v>
      </c>
      <c r="G48" s="17">
        <f t="shared" si="1"/>
        <v>0</v>
      </c>
    </row>
    <row r="49" spans="1:7" x14ac:dyDescent="0.2">
      <c r="A49" s="51" t="s">
        <v>54</v>
      </c>
      <c r="B49" s="17">
        <v>1815000</v>
      </c>
      <c r="C49" s="17">
        <v>0</v>
      </c>
      <c r="D49" s="17">
        <f t="shared" si="0"/>
        <v>1815000</v>
      </c>
      <c r="E49" s="17">
        <v>98478.5</v>
      </c>
      <c r="F49" s="17">
        <v>98478.5</v>
      </c>
      <c r="G49" s="17">
        <f t="shared" si="1"/>
        <v>1716521.5</v>
      </c>
    </row>
    <row r="50" spans="1:7" x14ac:dyDescent="0.2">
      <c r="A50" s="51" t="s">
        <v>55</v>
      </c>
      <c r="B50" s="17">
        <v>0</v>
      </c>
      <c r="C50" s="17">
        <v>0</v>
      </c>
      <c r="D50" s="17">
        <f t="shared" si="0"/>
        <v>0</v>
      </c>
      <c r="E50" s="17">
        <v>0</v>
      </c>
      <c r="F50" s="17">
        <v>0</v>
      </c>
      <c r="G50" s="17">
        <f t="shared" si="1"/>
        <v>0</v>
      </c>
    </row>
    <row r="51" spans="1:7" x14ac:dyDescent="0.2">
      <c r="A51" s="51" t="s">
        <v>56</v>
      </c>
      <c r="B51" s="17">
        <v>0</v>
      </c>
      <c r="C51" s="17">
        <v>1541725.49</v>
      </c>
      <c r="D51" s="17">
        <f t="shared" si="0"/>
        <v>1541725.49</v>
      </c>
      <c r="E51" s="17">
        <v>1329073.7</v>
      </c>
      <c r="F51" s="17">
        <v>1329073.7</v>
      </c>
      <c r="G51" s="17">
        <f t="shared" si="1"/>
        <v>212651.79000000004</v>
      </c>
    </row>
    <row r="52" spans="1:7" x14ac:dyDescent="0.2">
      <c r="A52" s="51" t="s">
        <v>57</v>
      </c>
      <c r="B52" s="17">
        <v>832500</v>
      </c>
      <c r="C52" s="17">
        <v>180554</v>
      </c>
      <c r="D52" s="17">
        <f t="shared" si="0"/>
        <v>1013054</v>
      </c>
      <c r="E52" s="17">
        <v>1565.67</v>
      </c>
      <c r="F52" s="17">
        <v>1565.67</v>
      </c>
      <c r="G52" s="17">
        <f t="shared" si="1"/>
        <v>1011488.33</v>
      </c>
    </row>
    <row r="53" spans="1:7" x14ac:dyDescent="0.2">
      <c r="A53" s="15" t="s">
        <v>58</v>
      </c>
      <c r="B53" s="18">
        <f>SUM(B54:B56)</f>
        <v>20830000</v>
      </c>
      <c r="C53" s="18">
        <f>SUM(C54:C56)</f>
        <v>47168850</v>
      </c>
      <c r="D53" s="18">
        <f t="shared" si="0"/>
        <v>67998850</v>
      </c>
      <c r="E53" s="18">
        <f>SUM(E54:E56)</f>
        <v>11636222.850000001</v>
      </c>
      <c r="F53" s="18">
        <f>SUM(F54:F56)</f>
        <v>11636222.850000001</v>
      </c>
      <c r="G53" s="18">
        <f t="shared" si="1"/>
        <v>56362627.149999999</v>
      </c>
    </row>
    <row r="54" spans="1:7" x14ac:dyDescent="0.2">
      <c r="A54" s="51" t="s">
        <v>59</v>
      </c>
      <c r="B54" s="17">
        <v>20650000</v>
      </c>
      <c r="C54" s="17">
        <v>11300834.41</v>
      </c>
      <c r="D54" s="17">
        <f t="shared" si="0"/>
        <v>31950834.41</v>
      </c>
      <c r="E54" s="17">
        <v>5262259.82</v>
      </c>
      <c r="F54" s="17">
        <v>5262259.82</v>
      </c>
      <c r="G54" s="17">
        <f t="shared" si="1"/>
        <v>26688574.59</v>
      </c>
    </row>
    <row r="55" spans="1:7" x14ac:dyDescent="0.2">
      <c r="A55" s="51" t="s">
        <v>60</v>
      </c>
      <c r="B55" s="17">
        <v>180000</v>
      </c>
      <c r="C55" s="17">
        <v>35868015.590000004</v>
      </c>
      <c r="D55" s="17">
        <f t="shared" si="0"/>
        <v>36048015.590000004</v>
      </c>
      <c r="E55" s="17">
        <v>6373963.0300000003</v>
      </c>
      <c r="F55" s="17">
        <v>6373963.0300000003</v>
      </c>
      <c r="G55" s="17">
        <f t="shared" si="1"/>
        <v>29674052.560000002</v>
      </c>
    </row>
    <row r="56" spans="1:7" x14ac:dyDescent="0.2">
      <c r="A56" s="51" t="s">
        <v>61</v>
      </c>
      <c r="B56" s="17">
        <v>0</v>
      </c>
      <c r="C56" s="17">
        <v>0</v>
      </c>
      <c r="D56" s="17">
        <f t="shared" si="0"/>
        <v>0</v>
      </c>
      <c r="E56" s="17">
        <v>0</v>
      </c>
      <c r="F56" s="17">
        <v>0</v>
      </c>
      <c r="G56" s="17">
        <f t="shared" si="1"/>
        <v>0</v>
      </c>
    </row>
    <row r="57" spans="1:7" x14ac:dyDescent="0.2">
      <c r="A57" s="15" t="s">
        <v>62</v>
      </c>
      <c r="B57" s="18">
        <f>SUM(B58:B64)</f>
        <v>0</v>
      </c>
      <c r="C57" s="18">
        <f>SUM(C58:C64)</f>
        <v>41502836.380000003</v>
      </c>
      <c r="D57" s="18">
        <f t="shared" si="0"/>
        <v>41502836.380000003</v>
      </c>
      <c r="E57" s="18">
        <f>SUM(E58:E64)</f>
        <v>0</v>
      </c>
      <c r="F57" s="18">
        <f>SUM(F58:F64)</f>
        <v>0</v>
      </c>
      <c r="G57" s="18">
        <f t="shared" si="1"/>
        <v>41502836.380000003</v>
      </c>
    </row>
    <row r="58" spans="1:7" x14ac:dyDescent="0.2">
      <c r="A58" s="51" t="s">
        <v>63</v>
      </c>
      <c r="B58" s="17">
        <v>0</v>
      </c>
      <c r="C58" s="17">
        <v>0</v>
      </c>
      <c r="D58" s="17">
        <f t="shared" si="0"/>
        <v>0</v>
      </c>
      <c r="E58" s="17">
        <v>0</v>
      </c>
      <c r="F58" s="17">
        <v>0</v>
      </c>
      <c r="G58" s="17">
        <f t="shared" si="1"/>
        <v>0</v>
      </c>
    </row>
    <row r="59" spans="1:7" x14ac:dyDescent="0.2">
      <c r="A59" s="51" t="s">
        <v>64</v>
      </c>
      <c r="B59" s="17">
        <v>0</v>
      </c>
      <c r="C59" s="17">
        <v>0</v>
      </c>
      <c r="D59" s="17">
        <f t="shared" si="0"/>
        <v>0</v>
      </c>
      <c r="E59" s="17">
        <v>0</v>
      </c>
      <c r="F59" s="17">
        <v>0</v>
      </c>
      <c r="G59" s="17">
        <f t="shared" si="1"/>
        <v>0</v>
      </c>
    </row>
    <row r="60" spans="1:7" x14ac:dyDescent="0.2">
      <c r="A60" s="51" t="s">
        <v>65</v>
      </c>
      <c r="B60" s="17">
        <v>0</v>
      </c>
      <c r="C60" s="17">
        <v>0</v>
      </c>
      <c r="D60" s="17">
        <f t="shared" si="0"/>
        <v>0</v>
      </c>
      <c r="E60" s="17">
        <v>0</v>
      </c>
      <c r="F60" s="17">
        <v>0</v>
      </c>
      <c r="G60" s="17">
        <f t="shared" si="1"/>
        <v>0</v>
      </c>
    </row>
    <row r="61" spans="1:7" x14ac:dyDescent="0.2">
      <c r="A61" s="51" t="s">
        <v>66</v>
      </c>
      <c r="B61" s="17">
        <v>0</v>
      </c>
      <c r="C61" s="17">
        <v>0</v>
      </c>
      <c r="D61" s="17">
        <f t="shared" si="0"/>
        <v>0</v>
      </c>
      <c r="E61" s="17">
        <v>0</v>
      </c>
      <c r="F61" s="17">
        <v>0</v>
      </c>
      <c r="G61" s="17">
        <f t="shared" si="1"/>
        <v>0</v>
      </c>
    </row>
    <row r="62" spans="1:7" x14ac:dyDescent="0.2">
      <c r="A62" s="51" t="s">
        <v>67</v>
      </c>
      <c r="B62" s="17">
        <v>0</v>
      </c>
      <c r="C62" s="17">
        <v>0</v>
      </c>
      <c r="D62" s="17">
        <f t="shared" si="0"/>
        <v>0</v>
      </c>
      <c r="E62" s="17">
        <v>0</v>
      </c>
      <c r="F62" s="17">
        <v>0</v>
      </c>
      <c r="G62" s="17">
        <f t="shared" si="1"/>
        <v>0</v>
      </c>
    </row>
    <row r="63" spans="1:7" x14ac:dyDescent="0.2">
      <c r="A63" s="51" t="s">
        <v>68</v>
      </c>
      <c r="B63" s="17">
        <v>0</v>
      </c>
      <c r="C63" s="17">
        <v>0</v>
      </c>
      <c r="D63" s="17">
        <f t="shared" si="0"/>
        <v>0</v>
      </c>
      <c r="E63" s="17">
        <v>0</v>
      </c>
      <c r="F63" s="17">
        <v>0</v>
      </c>
      <c r="G63" s="17">
        <f t="shared" si="1"/>
        <v>0</v>
      </c>
    </row>
    <row r="64" spans="1:7" x14ac:dyDescent="0.2">
      <c r="A64" s="51" t="s">
        <v>69</v>
      </c>
      <c r="B64" s="17">
        <v>0</v>
      </c>
      <c r="C64" s="17">
        <v>41502836.380000003</v>
      </c>
      <c r="D64" s="17">
        <f t="shared" si="0"/>
        <v>41502836.380000003</v>
      </c>
      <c r="E64" s="17">
        <v>0</v>
      </c>
      <c r="F64" s="17">
        <v>0</v>
      </c>
      <c r="G64" s="17">
        <f t="shared" si="1"/>
        <v>41502836.380000003</v>
      </c>
    </row>
    <row r="65" spans="1:7" x14ac:dyDescent="0.2">
      <c r="A65" s="15" t="s">
        <v>70</v>
      </c>
      <c r="B65" s="18">
        <f>SUM(B66:B68)</f>
        <v>0</v>
      </c>
      <c r="C65" s="18">
        <f>SUM(C66:C68)</f>
        <v>0</v>
      </c>
      <c r="D65" s="18">
        <f t="shared" si="0"/>
        <v>0</v>
      </c>
      <c r="E65" s="18">
        <f>SUM(E66:E68)</f>
        <v>0</v>
      </c>
      <c r="F65" s="18">
        <f>SUM(F66:F68)</f>
        <v>0</v>
      </c>
      <c r="G65" s="18">
        <f t="shared" si="1"/>
        <v>0</v>
      </c>
    </row>
    <row r="66" spans="1:7" x14ac:dyDescent="0.2">
      <c r="A66" s="51" t="s">
        <v>71</v>
      </c>
      <c r="B66" s="17">
        <v>0</v>
      </c>
      <c r="C66" s="17">
        <v>0</v>
      </c>
      <c r="D66" s="17">
        <f t="shared" si="0"/>
        <v>0</v>
      </c>
      <c r="E66" s="17">
        <v>0</v>
      </c>
      <c r="F66" s="17">
        <v>0</v>
      </c>
      <c r="G66" s="17">
        <f t="shared" si="1"/>
        <v>0</v>
      </c>
    </row>
    <row r="67" spans="1:7" x14ac:dyDescent="0.2">
      <c r="A67" s="51" t="s">
        <v>72</v>
      </c>
      <c r="B67" s="17">
        <v>0</v>
      </c>
      <c r="C67" s="17">
        <v>0</v>
      </c>
      <c r="D67" s="17">
        <f t="shared" si="0"/>
        <v>0</v>
      </c>
      <c r="E67" s="17">
        <v>0</v>
      </c>
      <c r="F67" s="17">
        <v>0</v>
      </c>
      <c r="G67" s="17">
        <f t="shared" si="1"/>
        <v>0</v>
      </c>
    </row>
    <row r="68" spans="1:7" x14ac:dyDescent="0.2">
      <c r="A68" s="51" t="s">
        <v>73</v>
      </c>
      <c r="B68" s="17">
        <v>0</v>
      </c>
      <c r="C68" s="17">
        <v>0</v>
      </c>
      <c r="D68" s="17">
        <f t="shared" si="0"/>
        <v>0</v>
      </c>
      <c r="E68" s="17">
        <v>0</v>
      </c>
      <c r="F68" s="17">
        <v>0</v>
      </c>
      <c r="G68" s="17">
        <f t="shared" si="1"/>
        <v>0</v>
      </c>
    </row>
    <row r="69" spans="1:7" x14ac:dyDescent="0.2">
      <c r="A69" s="15" t="s">
        <v>74</v>
      </c>
      <c r="B69" s="18">
        <f>SUM(B70:B76)</f>
        <v>150000</v>
      </c>
      <c r="C69" s="18">
        <f>SUM(C70:C76)</f>
        <v>0</v>
      </c>
      <c r="D69" s="18">
        <f t="shared" si="0"/>
        <v>150000</v>
      </c>
      <c r="E69" s="18">
        <f>SUM(E70:E76)</f>
        <v>0</v>
      </c>
      <c r="F69" s="18">
        <f>SUM(F70:F76)</f>
        <v>0</v>
      </c>
      <c r="G69" s="18">
        <f t="shared" si="1"/>
        <v>150000</v>
      </c>
    </row>
    <row r="70" spans="1:7" x14ac:dyDescent="0.2">
      <c r="A70" s="51" t="s">
        <v>75</v>
      </c>
      <c r="B70" s="17">
        <v>0</v>
      </c>
      <c r="C70" s="17">
        <v>0</v>
      </c>
      <c r="D70" s="17">
        <f t="shared" ref="D70:D76" si="2">B70+C70</f>
        <v>0</v>
      </c>
      <c r="E70" s="17">
        <v>0</v>
      </c>
      <c r="F70" s="17">
        <v>0</v>
      </c>
      <c r="G70" s="17">
        <f t="shared" ref="G70:G76" si="3">D70-E70</f>
        <v>0</v>
      </c>
    </row>
    <row r="71" spans="1:7" x14ac:dyDescent="0.2">
      <c r="A71" s="51" t="s">
        <v>76</v>
      </c>
      <c r="B71" s="17">
        <v>0</v>
      </c>
      <c r="C71" s="17">
        <v>0</v>
      </c>
      <c r="D71" s="17">
        <f t="shared" si="2"/>
        <v>0</v>
      </c>
      <c r="E71" s="17">
        <v>0</v>
      </c>
      <c r="F71" s="17">
        <v>0</v>
      </c>
      <c r="G71" s="17">
        <f t="shared" si="3"/>
        <v>0</v>
      </c>
    </row>
    <row r="72" spans="1:7" x14ac:dyDescent="0.2">
      <c r="A72" s="51" t="s">
        <v>77</v>
      </c>
      <c r="B72" s="17">
        <v>0</v>
      </c>
      <c r="C72" s="17">
        <v>0</v>
      </c>
      <c r="D72" s="17">
        <f t="shared" si="2"/>
        <v>0</v>
      </c>
      <c r="E72" s="17">
        <v>0</v>
      </c>
      <c r="F72" s="17">
        <v>0</v>
      </c>
      <c r="G72" s="17">
        <f t="shared" si="3"/>
        <v>0</v>
      </c>
    </row>
    <row r="73" spans="1:7" x14ac:dyDescent="0.2">
      <c r="A73" s="51" t="s">
        <v>78</v>
      </c>
      <c r="B73" s="17">
        <v>0</v>
      </c>
      <c r="C73" s="17">
        <v>0</v>
      </c>
      <c r="D73" s="17">
        <f t="shared" si="2"/>
        <v>0</v>
      </c>
      <c r="E73" s="17">
        <v>0</v>
      </c>
      <c r="F73" s="17">
        <v>0</v>
      </c>
      <c r="G73" s="17">
        <f t="shared" si="3"/>
        <v>0</v>
      </c>
    </row>
    <row r="74" spans="1:7" x14ac:dyDescent="0.2">
      <c r="A74" s="51" t="s">
        <v>79</v>
      </c>
      <c r="B74" s="17">
        <v>0</v>
      </c>
      <c r="C74" s="17">
        <v>0</v>
      </c>
      <c r="D74" s="17">
        <f t="shared" si="2"/>
        <v>0</v>
      </c>
      <c r="E74" s="17">
        <v>0</v>
      </c>
      <c r="F74" s="17">
        <v>0</v>
      </c>
      <c r="G74" s="17">
        <f t="shared" si="3"/>
        <v>0</v>
      </c>
    </row>
    <row r="75" spans="1:7" x14ac:dyDescent="0.2">
      <c r="A75" s="51" t="s">
        <v>80</v>
      </c>
      <c r="B75" s="17">
        <v>0</v>
      </c>
      <c r="C75" s="17">
        <v>0</v>
      </c>
      <c r="D75" s="17">
        <f t="shared" si="2"/>
        <v>0</v>
      </c>
      <c r="E75" s="17">
        <v>0</v>
      </c>
      <c r="F75" s="17">
        <v>0</v>
      </c>
      <c r="G75" s="17">
        <f t="shared" si="3"/>
        <v>0</v>
      </c>
    </row>
    <row r="76" spans="1:7" x14ac:dyDescent="0.2">
      <c r="A76" s="52" t="s">
        <v>81</v>
      </c>
      <c r="B76" s="19">
        <v>150000</v>
      </c>
      <c r="C76" s="19">
        <v>0</v>
      </c>
      <c r="D76" s="19">
        <f t="shared" si="2"/>
        <v>150000</v>
      </c>
      <c r="E76" s="19">
        <v>0</v>
      </c>
      <c r="F76" s="19">
        <v>0</v>
      </c>
      <c r="G76" s="19">
        <f t="shared" si="3"/>
        <v>150000</v>
      </c>
    </row>
    <row r="77" spans="1:7" x14ac:dyDescent="0.2">
      <c r="A77" s="53" t="s">
        <v>82</v>
      </c>
      <c r="B77" s="20">
        <f t="shared" ref="B77:G77" si="4">SUM(B5+B13+B23+B33+B43+B53+B57+B65+B69)</f>
        <v>237715076.74000001</v>
      </c>
      <c r="C77" s="20">
        <f t="shared" si="4"/>
        <v>96328465.360000014</v>
      </c>
      <c r="D77" s="20">
        <f t="shared" si="4"/>
        <v>334043542.10000002</v>
      </c>
      <c r="E77" s="20">
        <f t="shared" si="4"/>
        <v>52264297.229999997</v>
      </c>
      <c r="F77" s="20">
        <f t="shared" si="4"/>
        <v>50106563.009999998</v>
      </c>
      <c r="G77" s="20">
        <f t="shared" si="4"/>
        <v>281779244.87</v>
      </c>
    </row>
    <row r="79" spans="1:7" x14ac:dyDescent="0.2">
      <c r="A79" s="1" t="s">
        <v>143</v>
      </c>
    </row>
  </sheetData>
  <sheetProtection formatCells="0" formatColumns="0" formatRows="0" autoFilter="0"/>
  <mergeCells count="2">
    <mergeCell ref="A1:G1"/>
    <mergeCell ref="G2:G3"/>
  </mergeCells>
  <printOptions horizontalCentered="1"/>
  <pageMargins left="0.52" right="0.52" top="0.56999999999999995" bottom="0.56000000000000005" header="0.31496062992125984" footer="0.31496062992125984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1"/>
  <sheetViews>
    <sheetView showGridLines="0" workbookViewId="0">
      <selection sqref="A1:G1"/>
    </sheetView>
  </sheetViews>
  <sheetFormatPr baseColWidth="10" defaultColWidth="12" defaultRowHeight="11.25" x14ac:dyDescent="0.2"/>
  <cols>
    <col min="1" max="1" width="47.6640625" style="1" customWidth="1"/>
    <col min="2" max="7" width="16.83203125" style="1" customWidth="1"/>
    <col min="8" max="16384" width="12" style="1"/>
  </cols>
  <sheetData>
    <row r="1" spans="1:8" ht="45" customHeight="1" x14ac:dyDescent="0.2">
      <c r="A1" s="40" t="s">
        <v>140</v>
      </c>
      <c r="B1" s="41"/>
      <c r="C1" s="41"/>
      <c r="D1" s="41"/>
      <c r="E1" s="41"/>
      <c r="F1" s="41"/>
      <c r="G1" s="47"/>
      <c r="H1"/>
    </row>
    <row r="2" spans="1:8" x14ac:dyDescent="0.2">
      <c r="A2" s="48"/>
      <c r="B2" s="12" t="s">
        <v>0</v>
      </c>
      <c r="C2" s="13"/>
      <c r="D2" s="13"/>
      <c r="E2" s="13"/>
      <c r="F2" s="14"/>
      <c r="G2" s="42" t="s">
        <v>7</v>
      </c>
    </row>
    <row r="3" spans="1:8" ht="24.95" customHeight="1" x14ac:dyDescent="0.2">
      <c r="A3" s="49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43"/>
    </row>
    <row r="4" spans="1:8" x14ac:dyDescent="0.2">
      <c r="A4" s="50"/>
      <c r="B4" s="3">
        <v>1</v>
      </c>
      <c r="C4" s="3">
        <v>2</v>
      </c>
      <c r="D4" s="3" t="s">
        <v>8</v>
      </c>
      <c r="E4" s="3">
        <v>4</v>
      </c>
      <c r="F4" s="3">
        <v>5</v>
      </c>
      <c r="G4" s="3" t="s">
        <v>9</v>
      </c>
    </row>
    <row r="5" spans="1:8" x14ac:dyDescent="0.2">
      <c r="A5" s="54"/>
      <c r="B5" s="6"/>
      <c r="C5" s="6"/>
      <c r="D5" s="6"/>
      <c r="E5" s="6"/>
      <c r="F5" s="6"/>
      <c r="G5" s="6"/>
    </row>
    <row r="6" spans="1:8" x14ac:dyDescent="0.2">
      <c r="A6" s="54" t="s">
        <v>83</v>
      </c>
      <c r="B6" s="5">
        <v>212532576.74000001</v>
      </c>
      <c r="C6" s="5">
        <v>45303135.869999997</v>
      </c>
      <c r="D6" s="5">
        <f>B6+C6</f>
        <v>257835712.61000001</v>
      </c>
      <c r="E6" s="5">
        <v>38419702.229999997</v>
      </c>
      <c r="F6" s="5">
        <v>36261968.009999998</v>
      </c>
      <c r="G6" s="5">
        <f>D6-E6</f>
        <v>219416010.38000003</v>
      </c>
    </row>
    <row r="7" spans="1:8" x14ac:dyDescent="0.2">
      <c r="A7" s="54"/>
      <c r="B7" s="21"/>
      <c r="C7" s="21"/>
      <c r="D7" s="21"/>
      <c r="E7" s="21"/>
      <c r="F7" s="21"/>
      <c r="G7" s="21"/>
    </row>
    <row r="8" spans="1:8" x14ac:dyDescent="0.2">
      <c r="A8" s="54" t="s">
        <v>84</v>
      </c>
      <c r="B8" s="5">
        <v>25032500</v>
      </c>
      <c r="C8" s="5">
        <v>51025329.490000002</v>
      </c>
      <c r="D8" s="5">
        <f>B8+C8</f>
        <v>76057829.49000001</v>
      </c>
      <c r="E8" s="5">
        <v>13844595</v>
      </c>
      <c r="F8" s="5">
        <v>13844595</v>
      </c>
      <c r="G8" s="5">
        <f>D8-E8</f>
        <v>62213234.49000001</v>
      </c>
    </row>
    <row r="9" spans="1:8" x14ac:dyDescent="0.2">
      <c r="A9" s="54"/>
      <c r="B9" s="21"/>
      <c r="C9" s="21"/>
      <c r="D9" s="21"/>
      <c r="E9" s="21"/>
      <c r="F9" s="21"/>
      <c r="G9" s="21"/>
    </row>
    <row r="10" spans="1:8" x14ac:dyDescent="0.2">
      <c r="A10" s="54" t="s">
        <v>85</v>
      </c>
      <c r="B10" s="5">
        <v>150000</v>
      </c>
      <c r="C10" s="5">
        <v>0</v>
      </c>
      <c r="D10" s="5">
        <f>B10+C10</f>
        <v>150000</v>
      </c>
      <c r="E10" s="5">
        <v>0</v>
      </c>
      <c r="F10" s="5">
        <v>0</v>
      </c>
      <c r="G10" s="5">
        <f>D10-E10</f>
        <v>150000</v>
      </c>
    </row>
    <row r="11" spans="1:8" x14ac:dyDescent="0.2">
      <c r="A11" s="54"/>
      <c r="B11" s="21"/>
      <c r="C11" s="21"/>
      <c r="D11" s="21"/>
      <c r="E11" s="21"/>
      <c r="F11" s="21"/>
      <c r="G11" s="21"/>
    </row>
    <row r="12" spans="1:8" x14ac:dyDescent="0.2">
      <c r="A12" s="54" t="s">
        <v>43</v>
      </c>
      <c r="B12" s="5">
        <v>0</v>
      </c>
      <c r="C12" s="5">
        <v>0</v>
      </c>
      <c r="D12" s="5">
        <f>B12+C12</f>
        <v>0</v>
      </c>
      <c r="E12" s="5">
        <v>0</v>
      </c>
      <c r="F12" s="5">
        <v>0</v>
      </c>
      <c r="G12" s="5">
        <f>D12-E12</f>
        <v>0</v>
      </c>
    </row>
    <row r="13" spans="1:8" x14ac:dyDescent="0.2">
      <c r="A13" s="54"/>
      <c r="B13" s="21"/>
      <c r="C13" s="21"/>
      <c r="D13" s="21"/>
      <c r="E13" s="21"/>
      <c r="F13" s="21"/>
      <c r="G13" s="21"/>
    </row>
    <row r="14" spans="1:8" x14ac:dyDescent="0.2">
      <c r="A14" s="54" t="s">
        <v>71</v>
      </c>
      <c r="B14" s="5">
        <v>0</v>
      </c>
      <c r="C14" s="5">
        <v>0</v>
      </c>
      <c r="D14" s="5">
        <f>B14+C14</f>
        <v>0</v>
      </c>
      <c r="E14" s="5">
        <v>0</v>
      </c>
      <c r="F14" s="5">
        <v>0</v>
      </c>
      <c r="G14" s="5">
        <f>D14-E14</f>
        <v>0</v>
      </c>
    </row>
    <row r="15" spans="1:8" x14ac:dyDescent="0.2">
      <c r="A15" s="55"/>
      <c r="B15" s="22"/>
      <c r="C15" s="22"/>
      <c r="D15" s="22"/>
      <c r="E15" s="22"/>
      <c r="F15" s="22"/>
      <c r="G15" s="22"/>
    </row>
    <row r="16" spans="1:8" x14ac:dyDescent="0.2">
      <c r="A16" s="56" t="s">
        <v>82</v>
      </c>
      <c r="B16" s="20">
        <f t="shared" ref="B16:G16" si="0">SUM(B6+B8+B10+B12+B14)</f>
        <v>237715076.74000001</v>
      </c>
      <c r="C16" s="20">
        <f t="shared" si="0"/>
        <v>96328465.359999999</v>
      </c>
      <c r="D16" s="20">
        <f t="shared" si="0"/>
        <v>334043542.10000002</v>
      </c>
      <c r="E16" s="20">
        <f t="shared" si="0"/>
        <v>52264297.229999997</v>
      </c>
      <c r="F16" s="20">
        <f t="shared" si="0"/>
        <v>50106563.009999998</v>
      </c>
      <c r="G16" s="20">
        <f t="shared" si="0"/>
        <v>281779244.87</v>
      </c>
    </row>
    <row r="17" spans="1:1" x14ac:dyDescent="0.2">
      <c r="A17" s="24"/>
    </row>
    <row r="18" spans="1:1" x14ac:dyDescent="0.2">
      <c r="A18" s="25"/>
    </row>
    <row r="19" spans="1:1" x14ac:dyDescent="0.2">
      <c r="A19" s="24" t="s">
        <v>143</v>
      </c>
    </row>
    <row r="20" spans="1:1" x14ac:dyDescent="0.2">
      <c r="A20" s="25"/>
    </row>
    <row r="21" spans="1:1" x14ac:dyDescent="0.2">
      <c r="A21" s="25"/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7"/>
  <sheetViews>
    <sheetView showGridLines="0" workbookViewId="0">
      <selection sqref="A1:G1"/>
    </sheetView>
  </sheetViews>
  <sheetFormatPr baseColWidth="10" defaultColWidth="12" defaultRowHeight="11.25" x14ac:dyDescent="0.2"/>
  <cols>
    <col min="1" max="1" width="57.1640625" style="1" customWidth="1"/>
    <col min="2" max="7" width="17" style="1" customWidth="1"/>
    <col min="8" max="16384" width="12" style="1"/>
  </cols>
  <sheetData>
    <row r="1" spans="1:8" ht="45" customHeight="1" x14ac:dyDescent="0.2">
      <c r="A1" s="40" t="s">
        <v>141</v>
      </c>
      <c r="B1" s="41"/>
      <c r="C1" s="41"/>
      <c r="D1" s="41"/>
      <c r="E1" s="41"/>
      <c r="F1" s="41"/>
      <c r="G1" s="47"/>
      <c r="H1"/>
    </row>
    <row r="2" spans="1:8" x14ac:dyDescent="0.2">
      <c r="A2" s="57"/>
      <c r="B2" s="58"/>
      <c r="C2" s="58"/>
      <c r="D2" s="58"/>
      <c r="E2" s="58"/>
      <c r="F2" s="58"/>
      <c r="G2" s="59"/>
    </row>
    <row r="3" spans="1:8" x14ac:dyDescent="0.2">
      <c r="A3" s="48"/>
      <c r="B3" s="12" t="s">
        <v>0</v>
      </c>
      <c r="C3" s="13"/>
      <c r="D3" s="13"/>
      <c r="E3" s="13"/>
      <c r="F3" s="14"/>
      <c r="G3" s="42" t="s">
        <v>7</v>
      </c>
    </row>
    <row r="4" spans="1:8" ht="24.95" customHeight="1" x14ac:dyDescent="0.2">
      <c r="A4" s="49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43"/>
    </row>
    <row r="5" spans="1:8" x14ac:dyDescent="0.2">
      <c r="A5" s="50"/>
      <c r="B5" s="3">
        <v>1</v>
      </c>
      <c r="C5" s="3">
        <v>2</v>
      </c>
      <c r="D5" s="3" t="s">
        <v>8</v>
      </c>
      <c r="E5" s="3">
        <v>4</v>
      </c>
      <c r="F5" s="3">
        <v>5</v>
      </c>
      <c r="G5" s="3" t="s">
        <v>9</v>
      </c>
    </row>
    <row r="6" spans="1:8" x14ac:dyDescent="0.2">
      <c r="A6" s="26"/>
      <c r="B6" s="11"/>
      <c r="C6" s="11"/>
      <c r="D6" s="11"/>
      <c r="E6" s="11"/>
      <c r="F6" s="11"/>
      <c r="G6" s="11"/>
    </row>
    <row r="7" spans="1:8" x14ac:dyDescent="0.2">
      <c r="A7" s="27" t="s">
        <v>86</v>
      </c>
      <c r="B7" s="5"/>
      <c r="C7" s="5"/>
      <c r="D7" s="5"/>
      <c r="E7" s="5"/>
      <c r="F7" s="5"/>
      <c r="G7" s="5"/>
    </row>
    <row r="8" spans="1:8" x14ac:dyDescent="0.2">
      <c r="A8" s="28" t="s">
        <v>129</v>
      </c>
      <c r="B8" s="17">
        <v>6911945.0800000001</v>
      </c>
      <c r="C8" s="17">
        <v>84242.19</v>
      </c>
      <c r="D8" s="17">
        <f>B8+C8</f>
        <v>6996187.2700000005</v>
      </c>
      <c r="E8" s="17">
        <v>1052344.33</v>
      </c>
      <c r="F8" s="17">
        <v>1052344.33</v>
      </c>
      <c r="G8" s="17">
        <f>D8-E8</f>
        <v>5943842.9400000004</v>
      </c>
    </row>
    <row r="9" spans="1:8" x14ac:dyDescent="0.2">
      <c r="A9" s="28" t="s">
        <v>130</v>
      </c>
      <c r="B9" s="17">
        <v>39635293.57</v>
      </c>
      <c r="C9" s="17">
        <v>2467858.2799999998</v>
      </c>
      <c r="D9" s="17">
        <f t="shared" ref="D9:D17" si="0">B9+C9</f>
        <v>42103151.850000001</v>
      </c>
      <c r="E9" s="17">
        <v>8255103.3099999996</v>
      </c>
      <c r="F9" s="17">
        <v>8255103.3099999996</v>
      </c>
      <c r="G9" s="17">
        <f t="shared" ref="G9:G17" si="1">D9-E9</f>
        <v>33848048.539999999</v>
      </c>
    </row>
    <row r="10" spans="1:8" x14ac:dyDescent="0.2">
      <c r="A10" s="28" t="s">
        <v>131</v>
      </c>
      <c r="B10" s="17">
        <v>58303440.200000003</v>
      </c>
      <c r="C10" s="17">
        <v>76982.47</v>
      </c>
      <c r="D10" s="17">
        <f t="shared" si="0"/>
        <v>58380422.670000002</v>
      </c>
      <c r="E10" s="17">
        <v>11499608.720000001</v>
      </c>
      <c r="F10" s="17">
        <v>9450616.3100000005</v>
      </c>
      <c r="G10" s="17">
        <f t="shared" si="1"/>
        <v>46880813.950000003</v>
      </c>
    </row>
    <row r="11" spans="1:8" x14ac:dyDescent="0.2">
      <c r="A11" s="28" t="s">
        <v>132</v>
      </c>
      <c r="B11" s="17">
        <v>38568708.090000004</v>
      </c>
      <c r="C11" s="17">
        <v>73338883.799999997</v>
      </c>
      <c r="D11" s="17">
        <f t="shared" si="0"/>
        <v>111907591.89</v>
      </c>
      <c r="E11" s="17">
        <v>14007328.359999999</v>
      </c>
      <c r="F11" s="17">
        <v>14007328.359999999</v>
      </c>
      <c r="G11" s="17">
        <f t="shared" si="1"/>
        <v>97900263.530000001</v>
      </c>
    </row>
    <row r="12" spans="1:8" x14ac:dyDescent="0.2">
      <c r="A12" s="28" t="s">
        <v>133</v>
      </c>
      <c r="B12" s="17">
        <v>23891420.149999999</v>
      </c>
      <c r="C12" s="17">
        <v>1234942.9099999999</v>
      </c>
      <c r="D12" s="17">
        <f t="shared" si="0"/>
        <v>25126363.059999999</v>
      </c>
      <c r="E12" s="17">
        <v>4128472.56</v>
      </c>
      <c r="F12" s="17">
        <v>4026964.09</v>
      </c>
      <c r="G12" s="17">
        <f t="shared" si="1"/>
        <v>20997890.5</v>
      </c>
    </row>
    <row r="13" spans="1:8" x14ac:dyDescent="0.2">
      <c r="A13" s="28" t="s">
        <v>134</v>
      </c>
      <c r="B13" s="17">
        <v>2472329.48</v>
      </c>
      <c r="C13" s="17">
        <v>401778.08</v>
      </c>
      <c r="D13" s="17">
        <f t="shared" si="0"/>
        <v>2874107.56</v>
      </c>
      <c r="E13" s="17">
        <v>361124.4</v>
      </c>
      <c r="F13" s="17">
        <v>361124.4</v>
      </c>
      <c r="G13" s="17">
        <f t="shared" si="1"/>
        <v>2512983.16</v>
      </c>
    </row>
    <row r="14" spans="1:8" x14ac:dyDescent="0.2">
      <c r="A14" s="28" t="s">
        <v>135</v>
      </c>
      <c r="B14" s="17">
        <v>6145158.7599999998</v>
      </c>
      <c r="C14" s="17">
        <v>598324.4</v>
      </c>
      <c r="D14" s="17">
        <f t="shared" si="0"/>
        <v>6743483.1600000001</v>
      </c>
      <c r="E14" s="17">
        <v>837828.96</v>
      </c>
      <c r="F14" s="17">
        <v>837828.96</v>
      </c>
      <c r="G14" s="17">
        <f t="shared" si="1"/>
        <v>5905654.2000000002</v>
      </c>
    </row>
    <row r="15" spans="1:8" x14ac:dyDescent="0.2">
      <c r="A15" s="28" t="s">
        <v>136</v>
      </c>
      <c r="B15" s="17">
        <v>15621546.9</v>
      </c>
      <c r="C15" s="17">
        <v>14215304.23</v>
      </c>
      <c r="D15" s="17">
        <f t="shared" si="0"/>
        <v>29836851.130000003</v>
      </c>
      <c r="E15" s="17">
        <v>2534143.2000000002</v>
      </c>
      <c r="F15" s="17">
        <v>2530507.7200000002</v>
      </c>
      <c r="G15" s="17">
        <f t="shared" si="1"/>
        <v>27302707.930000003</v>
      </c>
    </row>
    <row r="16" spans="1:8" x14ac:dyDescent="0.2">
      <c r="A16" s="28" t="s">
        <v>137</v>
      </c>
      <c r="B16" s="17">
        <v>24935474.809999999</v>
      </c>
      <c r="C16" s="17">
        <v>2183211.15</v>
      </c>
      <c r="D16" s="17">
        <f t="shared" si="0"/>
        <v>27118685.959999997</v>
      </c>
      <c r="E16" s="17">
        <v>5315177.13</v>
      </c>
      <c r="F16" s="17">
        <v>5311579.2699999996</v>
      </c>
      <c r="G16" s="17">
        <f t="shared" si="1"/>
        <v>21803508.829999998</v>
      </c>
    </row>
    <row r="17" spans="1:8" x14ac:dyDescent="0.2">
      <c r="A17" s="28" t="s">
        <v>138</v>
      </c>
      <c r="B17" s="17">
        <v>21229759.699999999</v>
      </c>
      <c r="C17" s="17">
        <v>1726937.85</v>
      </c>
      <c r="D17" s="17">
        <f t="shared" si="0"/>
        <v>22956697.550000001</v>
      </c>
      <c r="E17" s="17">
        <v>4273166.26</v>
      </c>
      <c r="F17" s="17">
        <v>4273166.26</v>
      </c>
      <c r="G17" s="17">
        <f t="shared" si="1"/>
        <v>18683531.289999999</v>
      </c>
    </row>
    <row r="18" spans="1:8" x14ac:dyDescent="0.2">
      <c r="A18" s="29"/>
      <c r="B18" s="17"/>
      <c r="C18" s="17"/>
      <c r="D18" s="17"/>
      <c r="E18" s="17"/>
      <c r="F18" s="17"/>
      <c r="G18" s="17"/>
    </row>
    <row r="19" spans="1:8" x14ac:dyDescent="0.2">
      <c r="A19" s="34" t="s">
        <v>82</v>
      </c>
      <c r="B19" s="23">
        <f t="shared" ref="B19:G19" si="2">SUM(B8:B18)</f>
        <v>237715076.73999998</v>
      </c>
      <c r="C19" s="23">
        <f t="shared" si="2"/>
        <v>96328465.359999999</v>
      </c>
      <c r="D19" s="23">
        <f t="shared" si="2"/>
        <v>334043542.10000002</v>
      </c>
      <c r="E19" s="23">
        <f t="shared" si="2"/>
        <v>52264297.230000004</v>
      </c>
      <c r="F19" s="23">
        <f t="shared" si="2"/>
        <v>50106563.009999998</v>
      </c>
      <c r="G19" s="23">
        <f t="shared" si="2"/>
        <v>281779244.87</v>
      </c>
    </row>
    <row r="20" spans="1:8" x14ac:dyDescent="0.2">
      <c r="A20" s="60"/>
      <c r="B20" s="61"/>
      <c r="C20" s="61"/>
      <c r="D20" s="61"/>
      <c r="E20" s="61"/>
      <c r="F20" s="61"/>
      <c r="G20" s="62"/>
    </row>
    <row r="21" spans="1:8" x14ac:dyDescent="0.2">
      <c r="A21" s="60"/>
      <c r="B21" s="61"/>
      <c r="C21" s="61"/>
      <c r="D21" s="61"/>
      <c r="E21" s="61"/>
      <c r="F21" s="61"/>
      <c r="G21" s="62"/>
    </row>
    <row r="22" spans="1:8" ht="45" customHeight="1" x14ac:dyDescent="0.2">
      <c r="A22" s="40" t="s">
        <v>145</v>
      </c>
      <c r="B22" s="41"/>
      <c r="C22" s="41"/>
      <c r="D22" s="41"/>
      <c r="E22" s="41"/>
      <c r="F22" s="41"/>
      <c r="G22" s="47"/>
      <c r="H22"/>
    </row>
    <row r="23" spans="1:8" x14ac:dyDescent="0.2">
      <c r="A23" s="60"/>
      <c r="B23" s="61"/>
      <c r="C23" s="61"/>
      <c r="D23" s="61"/>
      <c r="E23" s="61"/>
      <c r="F23" s="61"/>
      <c r="G23" s="62"/>
    </row>
    <row r="24" spans="1:8" x14ac:dyDescent="0.2">
      <c r="A24" s="48"/>
      <c r="B24" s="12" t="s">
        <v>0</v>
      </c>
      <c r="C24" s="13"/>
      <c r="D24" s="13"/>
      <c r="E24" s="13"/>
      <c r="F24" s="14"/>
      <c r="G24" s="42" t="s">
        <v>7</v>
      </c>
    </row>
    <row r="25" spans="1:8" ht="22.5" x14ac:dyDescent="0.2">
      <c r="A25" s="49" t="s">
        <v>1</v>
      </c>
      <c r="B25" s="2" t="s">
        <v>2</v>
      </c>
      <c r="C25" s="2" t="s">
        <v>3</v>
      </c>
      <c r="D25" s="2" t="s">
        <v>4</v>
      </c>
      <c r="E25" s="2" t="s">
        <v>5</v>
      </c>
      <c r="F25" s="2" t="s">
        <v>6</v>
      </c>
      <c r="G25" s="43"/>
    </row>
    <row r="26" spans="1:8" x14ac:dyDescent="0.2">
      <c r="A26" s="50"/>
      <c r="B26" s="3">
        <v>1</v>
      </c>
      <c r="C26" s="3">
        <v>2</v>
      </c>
      <c r="D26" s="3" t="s">
        <v>8</v>
      </c>
      <c r="E26" s="3">
        <v>4</v>
      </c>
      <c r="F26" s="3">
        <v>5</v>
      </c>
      <c r="G26" s="3" t="s">
        <v>9</v>
      </c>
    </row>
    <row r="27" spans="1:8" x14ac:dyDescent="0.2">
      <c r="A27" s="30"/>
      <c r="B27" s="8"/>
      <c r="C27" s="8"/>
      <c r="D27" s="8"/>
      <c r="E27" s="8"/>
      <c r="F27" s="8"/>
      <c r="G27" s="8"/>
    </row>
    <row r="28" spans="1:8" x14ac:dyDescent="0.2">
      <c r="A28" s="27" t="s">
        <v>87</v>
      </c>
      <c r="B28" s="17">
        <v>0</v>
      </c>
      <c r="C28" s="17">
        <v>0</v>
      </c>
      <c r="D28" s="17">
        <f>B28+C28</f>
        <v>0</v>
      </c>
      <c r="E28" s="17">
        <v>0</v>
      </c>
      <c r="F28" s="17">
        <v>0</v>
      </c>
      <c r="G28" s="17">
        <f>D28-E28</f>
        <v>0</v>
      </c>
    </row>
    <row r="29" spans="1:8" x14ac:dyDescent="0.2">
      <c r="A29" s="27" t="s">
        <v>88</v>
      </c>
      <c r="B29" s="17">
        <v>0</v>
      </c>
      <c r="C29" s="17">
        <v>0</v>
      </c>
      <c r="D29" s="17">
        <f t="shared" ref="D29:D31" si="3">B29+C29</f>
        <v>0</v>
      </c>
      <c r="E29" s="17">
        <v>0</v>
      </c>
      <c r="F29" s="17">
        <v>0</v>
      </c>
      <c r="G29" s="17">
        <f t="shared" ref="G29:G31" si="4">D29-E29</f>
        <v>0</v>
      </c>
    </row>
    <row r="30" spans="1:8" x14ac:dyDescent="0.2">
      <c r="A30" s="27" t="s">
        <v>89</v>
      </c>
      <c r="B30" s="17">
        <v>0</v>
      </c>
      <c r="C30" s="17">
        <v>0</v>
      </c>
      <c r="D30" s="17">
        <f t="shared" si="3"/>
        <v>0</v>
      </c>
      <c r="E30" s="17">
        <v>0</v>
      </c>
      <c r="F30" s="17">
        <v>0</v>
      </c>
      <c r="G30" s="17">
        <f t="shared" si="4"/>
        <v>0</v>
      </c>
    </row>
    <row r="31" spans="1:8" x14ac:dyDescent="0.2">
      <c r="A31" s="27" t="s">
        <v>90</v>
      </c>
      <c r="B31" s="17">
        <v>0</v>
      </c>
      <c r="C31" s="17">
        <v>0</v>
      </c>
      <c r="D31" s="17">
        <f t="shared" si="3"/>
        <v>0</v>
      </c>
      <c r="E31" s="17">
        <v>0</v>
      </c>
      <c r="F31" s="17">
        <v>0</v>
      </c>
      <c r="G31" s="17">
        <f t="shared" si="4"/>
        <v>0</v>
      </c>
    </row>
    <row r="32" spans="1:8" x14ac:dyDescent="0.2">
      <c r="A32" s="22"/>
      <c r="B32" s="10"/>
      <c r="C32" s="10"/>
      <c r="D32" s="10"/>
      <c r="E32" s="10"/>
      <c r="F32" s="10"/>
      <c r="G32" s="10"/>
    </row>
    <row r="33" spans="1:8" x14ac:dyDescent="0.2">
      <c r="A33" s="33" t="s">
        <v>82</v>
      </c>
      <c r="B33" s="7"/>
      <c r="C33" s="7"/>
      <c r="D33" s="7"/>
      <c r="E33" s="7"/>
      <c r="F33" s="7"/>
      <c r="G33" s="7"/>
    </row>
    <row r="34" spans="1:8" x14ac:dyDescent="0.2">
      <c r="A34" s="60"/>
      <c r="B34" s="61"/>
      <c r="C34" s="61"/>
      <c r="D34" s="61"/>
      <c r="E34" s="61"/>
      <c r="F34" s="61"/>
      <c r="G34" s="62"/>
    </row>
    <row r="35" spans="1:8" x14ac:dyDescent="0.2">
      <c r="A35" s="60"/>
      <c r="B35" s="61"/>
      <c r="C35" s="61"/>
      <c r="D35" s="61"/>
      <c r="E35" s="61"/>
      <c r="F35" s="61"/>
      <c r="G35" s="62"/>
    </row>
    <row r="36" spans="1:8" ht="45" customHeight="1" x14ac:dyDescent="0.2">
      <c r="A36" s="40" t="s">
        <v>142</v>
      </c>
      <c r="B36" s="41"/>
      <c r="C36" s="41"/>
      <c r="D36" s="41"/>
      <c r="E36" s="41"/>
      <c r="F36" s="41"/>
      <c r="G36" s="47"/>
      <c r="H36"/>
    </row>
    <row r="37" spans="1:8" x14ac:dyDescent="0.2">
      <c r="A37" s="48"/>
      <c r="B37" s="12" t="s">
        <v>0</v>
      </c>
      <c r="C37" s="13"/>
      <c r="D37" s="13"/>
      <c r="E37" s="13"/>
      <c r="F37" s="14"/>
      <c r="G37" s="42" t="s">
        <v>7</v>
      </c>
    </row>
    <row r="38" spans="1:8" ht="22.5" x14ac:dyDescent="0.2">
      <c r="A38" s="49" t="s">
        <v>1</v>
      </c>
      <c r="B38" s="2" t="s">
        <v>2</v>
      </c>
      <c r="C38" s="2" t="s">
        <v>3</v>
      </c>
      <c r="D38" s="2" t="s">
        <v>4</v>
      </c>
      <c r="E38" s="2" t="s">
        <v>5</v>
      </c>
      <c r="F38" s="2" t="s">
        <v>6</v>
      </c>
      <c r="G38" s="43"/>
    </row>
    <row r="39" spans="1:8" x14ac:dyDescent="0.2">
      <c r="A39" s="50"/>
      <c r="B39" s="3">
        <v>1</v>
      </c>
      <c r="C39" s="3">
        <v>2</v>
      </c>
      <c r="D39" s="3" t="s">
        <v>8</v>
      </c>
      <c r="E39" s="3">
        <v>4</v>
      </c>
      <c r="F39" s="3">
        <v>5</v>
      </c>
      <c r="G39" s="3" t="s">
        <v>9</v>
      </c>
    </row>
    <row r="40" spans="1:8" x14ac:dyDescent="0.2">
      <c r="A40" s="30"/>
      <c r="B40" s="8"/>
      <c r="C40" s="8"/>
      <c r="D40" s="8"/>
      <c r="E40" s="8"/>
      <c r="F40" s="8"/>
      <c r="G40" s="8"/>
    </row>
    <row r="41" spans="1:8" ht="22.5" x14ac:dyDescent="0.2">
      <c r="A41" s="31" t="s">
        <v>91</v>
      </c>
      <c r="B41" s="17">
        <v>237715076.74000001</v>
      </c>
      <c r="C41" s="17">
        <v>96328465.359999999</v>
      </c>
      <c r="D41" s="17">
        <f t="shared" ref="D41:D53" si="5">B41+C41</f>
        <v>334043542.10000002</v>
      </c>
      <c r="E41" s="17">
        <v>52264297.229999997</v>
      </c>
      <c r="F41" s="17">
        <v>50106563.009999998</v>
      </c>
      <c r="G41" s="17">
        <f t="shared" ref="G41:G53" si="6">D41-E41</f>
        <v>281779244.87</v>
      </c>
    </row>
    <row r="42" spans="1:8" x14ac:dyDescent="0.2">
      <c r="A42" s="31"/>
      <c r="B42" s="9"/>
      <c r="C42" s="9"/>
      <c r="D42" s="9"/>
      <c r="E42" s="9"/>
      <c r="F42" s="9"/>
      <c r="G42" s="9"/>
    </row>
    <row r="43" spans="1:8" x14ac:dyDescent="0.2">
      <c r="A43" s="31" t="s">
        <v>92</v>
      </c>
      <c r="B43" s="9">
        <v>0</v>
      </c>
      <c r="C43" s="9">
        <v>0</v>
      </c>
      <c r="D43" s="17">
        <f t="shared" si="5"/>
        <v>0</v>
      </c>
      <c r="E43" s="9">
        <v>0</v>
      </c>
      <c r="F43" s="9">
        <v>0</v>
      </c>
      <c r="G43" s="17">
        <f t="shared" si="6"/>
        <v>0</v>
      </c>
    </row>
    <row r="44" spans="1:8" x14ac:dyDescent="0.2">
      <c r="A44" s="31"/>
      <c r="B44" s="9"/>
      <c r="C44" s="9"/>
      <c r="D44" s="9"/>
      <c r="E44" s="9"/>
      <c r="F44" s="9"/>
      <c r="G44" s="9"/>
    </row>
    <row r="45" spans="1:8" ht="22.5" x14ac:dyDescent="0.2">
      <c r="A45" s="31" t="s">
        <v>93</v>
      </c>
      <c r="B45" s="9">
        <v>0</v>
      </c>
      <c r="C45" s="9">
        <v>0</v>
      </c>
      <c r="D45" s="17">
        <f t="shared" si="5"/>
        <v>0</v>
      </c>
      <c r="E45" s="9">
        <v>0</v>
      </c>
      <c r="F45" s="9">
        <v>0</v>
      </c>
      <c r="G45" s="17">
        <f t="shared" si="6"/>
        <v>0</v>
      </c>
    </row>
    <row r="46" spans="1:8" x14ac:dyDescent="0.2">
      <c r="A46" s="31"/>
      <c r="B46" s="9"/>
      <c r="C46" s="9"/>
      <c r="D46" s="9"/>
      <c r="E46" s="9"/>
      <c r="F46" s="9"/>
      <c r="G46" s="9"/>
    </row>
    <row r="47" spans="1:8" ht="22.5" x14ac:dyDescent="0.2">
      <c r="A47" s="31" t="s">
        <v>94</v>
      </c>
      <c r="B47" s="9">
        <v>0</v>
      </c>
      <c r="C47" s="9">
        <v>0</v>
      </c>
      <c r="D47" s="17">
        <f t="shared" si="5"/>
        <v>0</v>
      </c>
      <c r="E47" s="9">
        <v>0</v>
      </c>
      <c r="F47" s="9">
        <v>0</v>
      </c>
      <c r="G47" s="17">
        <f t="shared" si="6"/>
        <v>0</v>
      </c>
    </row>
    <row r="48" spans="1:8" x14ac:dyDescent="0.2">
      <c r="A48" s="31"/>
      <c r="B48" s="9"/>
      <c r="C48" s="9"/>
      <c r="D48" s="9"/>
      <c r="E48" s="9"/>
      <c r="F48" s="9"/>
      <c r="G48" s="9"/>
    </row>
    <row r="49" spans="1:7" ht="22.5" x14ac:dyDescent="0.2">
      <c r="A49" s="31" t="s">
        <v>95</v>
      </c>
      <c r="B49" s="9">
        <v>0</v>
      </c>
      <c r="C49" s="9">
        <v>0</v>
      </c>
      <c r="D49" s="17">
        <f t="shared" si="5"/>
        <v>0</v>
      </c>
      <c r="E49" s="9">
        <v>0</v>
      </c>
      <c r="F49" s="9">
        <v>0</v>
      </c>
      <c r="G49" s="17">
        <f t="shared" si="6"/>
        <v>0</v>
      </c>
    </row>
    <row r="50" spans="1:7" x14ac:dyDescent="0.2">
      <c r="A50" s="31"/>
      <c r="B50" s="9"/>
      <c r="C50" s="9"/>
      <c r="D50" s="9"/>
      <c r="E50" s="9"/>
      <c r="F50" s="9"/>
      <c r="G50" s="9"/>
    </row>
    <row r="51" spans="1:7" ht="22.5" x14ac:dyDescent="0.2">
      <c r="A51" s="31" t="s">
        <v>96</v>
      </c>
      <c r="B51" s="9">
        <v>0</v>
      </c>
      <c r="C51" s="9">
        <v>0</v>
      </c>
      <c r="D51" s="17">
        <f t="shared" si="5"/>
        <v>0</v>
      </c>
      <c r="E51" s="9">
        <v>0</v>
      </c>
      <c r="F51" s="9">
        <v>0</v>
      </c>
      <c r="G51" s="17">
        <f t="shared" si="6"/>
        <v>0</v>
      </c>
    </row>
    <row r="52" spans="1:7" x14ac:dyDescent="0.2">
      <c r="A52" s="31"/>
      <c r="B52" s="9"/>
      <c r="C52" s="9"/>
      <c r="D52" s="9"/>
      <c r="E52" s="9"/>
      <c r="F52" s="9"/>
      <c r="G52" s="9"/>
    </row>
    <row r="53" spans="1:7" ht="22.5" x14ac:dyDescent="0.2">
      <c r="A53" s="31" t="s">
        <v>97</v>
      </c>
      <c r="B53" s="9">
        <v>0</v>
      </c>
      <c r="C53" s="9">
        <v>0</v>
      </c>
      <c r="D53" s="17">
        <f t="shared" si="5"/>
        <v>0</v>
      </c>
      <c r="E53" s="9">
        <v>0</v>
      </c>
      <c r="F53" s="9">
        <v>0</v>
      </c>
      <c r="G53" s="17">
        <f t="shared" si="6"/>
        <v>0</v>
      </c>
    </row>
    <row r="54" spans="1:7" x14ac:dyDescent="0.2">
      <c r="A54" s="32"/>
      <c r="B54" s="10"/>
      <c r="C54" s="10"/>
      <c r="D54" s="10"/>
      <c r="E54" s="10"/>
      <c r="F54" s="10"/>
      <c r="G54" s="10"/>
    </row>
    <row r="55" spans="1:7" x14ac:dyDescent="0.2">
      <c r="A55" s="35" t="s">
        <v>82</v>
      </c>
      <c r="B55" s="23">
        <f>SUM(B40:B54)</f>
        <v>237715076.74000001</v>
      </c>
      <c r="C55" s="23">
        <f t="shared" ref="C55:G55" si="7">SUM(C40:C54)</f>
        <v>96328465.359999999</v>
      </c>
      <c r="D55" s="23">
        <f t="shared" si="7"/>
        <v>334043542.10000002</v>
      </c>
      <c r="E55" s="23">
        <f t="shared" si="7"/>
        <v>52264297.229999997</v>
      </c>
      <c r="F55" s="23">
        <f t="shared" si="7"/>
        <v>50106563.009999998</v>
      </c>
      <c r="G55" s="23">
        <f t="shared" si="7"/>
        <v>281779244.87</v>
      </c>
    </row>
    <row r="57" spans="1:7" x14ac:dyDescent="0.2">
      <c r="A57" s="24" t="s">
        <v>143</v>
      </c>
    </row>
  </sheetData>
  <sheetProtection formatCells="0" formatColumns="0" formatRows="0" insertRows="0" deleteRows="0" autoFilter="0"/>
  <mergeCells count="6">
    <mergeCell ref="G37:G38"/>
    <mergeCell ref="A1:G1"/>
    <mergeCell ref="A22:G22"/>
    <mergeCell ref="A36:G36"/>
    <mergeCell ref="G3:G4"/>
    <mergeCell ref="G24:G25"/>
  </mergeCells>
  <printOptions horizontalCentered="1"/>
  <pageMargins left="0.62992125984251968" right="0.43307086614173229" top="1.1811023622047245" bottom="0.74803149606299213" header="0.31496062992125984" footer="0.31496062992125984"/>
  <pageSetup orientation="landscape" r:id="rId1"/>
  <headerFooter>
    <oddFooter>&amp;R&amp;P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45"/>
  <sheetViews>
    <sheetView showGridLines="0" workbookViewId="0">
      <selection sqref="A1:G1"/>
    </sheetView>
  </sheetViews>
  <sheetFormatPr baseColWidth="10" defaultColWidth="12" defaultRowHeight="11.25" x14ac:dyDescent="0.2"/>
  <cols>
    <col min="1" max="1" width="61.33203125" style="1" customWidth="1"/>
    <col min="2" max="7" width="15.83203125" style="1" customWidth="1"/>
    <col min="8" max="16384" width="12" style="1"/>
  </cols>
  <sheetData>
    <row r="1" spans="1:7" ht="45" customHeight="1" x14ac:dyDescent="0.2">
      <c r="A1" s="44" t="s">
        <v>144</v>
      </c>
      <c r="B1" s="45"/>
      <c r="C1" s="45"/>
      <c r="D1" s="45"/>
      <c r="E1" s="45"/>
      <c r="F1" s="45"/>
      <c r="G1" s="46"/>
    </row>
    <row r="2" spans="1:7" x14ac:dyDescent="0.2">
      <c r="A2" s="48"/>
      <c r="B2" s="12" t="s">
        <v>0</v>
      </c>
      <c r="C2" s="13"/>
      <c r="D2" s="13"/>
      <c r="E2" s="13"/>
      <c r="F2" s="14"/>
      <c r="G2" s="42" t="s">
        <v>7</v>
      </c>
    </row>
    <row r="3" spans="1:7" ht="24.95" customHeight="1" x14ac:dyDescent="0.2">
      <c r="A3" s="49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43"/>
    </row>
    <row r="4" spans="1:7" x14ac:dyDescent="0.2">
      <c r="A4" s="50"/>
      <c r="B4" s="3">
        <v>1</v>
      </c>
      <c r="C4" s="3">
        <v>2</v>
      </c>
      <c r="D4" s="3" t="s">
        <v>8</v>
      </c>
      <c r="E4" s="3">
        <v>4</v>
      </c>
      <c r="F4" s="3">
        <v>5</v>
      </c>
      <c r="G4" s="3" t="s">
        <v>9</v>
      </c>
    </row>
    <row r="5" spans="1:7" x14ac:dyDescent="0.2">
      <c r="A5" s="36"/>
      <c r="B5" s="4"/>
      <c r="C5" s="4"/>
      <c r="D5" s="4"/>
      <c r="E5" s="4"/>
      <c r="F5" s="4"/>
      <c r="G5" s="4"/>
    </row>
    <row r="6" spans="1:7" x14ac:dyDescent="0.2">
      <c r="A6" s="37" t="s">
        <v>98</v>
      </c>
      <c r="B6" s="18">
        <f t="shared" ref="B6:G6" si="0">SUM(B7:B14)</f>
        <v>0</v>
      </c>
      <c r="C6" s="18">
        <f t="shared" si="0"/>
        <v>0</v>
      </c>
      <c r="D6" s="18">
        <f t="shared" si="0"/>
        <v>0</v>
      </c>
      <c r="E6" s="18">
        <f t="shared" si="0"/>
        <v>0</v>
      </c>
      <c r="F6" s="18">
        <f t="shared" si="0"/>
        <v>0</v>
      </c>
      <c r="G6" s="18">
        <f t="shared" si="0"/>
        <v>0</v>
      </c>
    </row>
    <row r="7" spans="1:7" x14ac:dyDescent="0.2">
      <c r="A7" s="38" t="s">
        <v>99</v>
      </c>
      <c r="B7" s="17">
        <v>0</v>
      </c>
      <c r="C7" s="17">
        <v>0</v>
      </c>
      <c r="D7" s="17">
        <f>B7+C7</f>
        <v>0</v>
      </c>
      <c r="E7" s="17">
        <v>0</v>
      </c>
      <c r="F7" s="17">
        <v>0</v>
      </c>
      <c r="G7" s="17">
        <f>D7-E7</f>
        <v>0</v>
      </c>
    </row>
    <row r="8" spans="1:7" x14ac:dyDescent="0.2">
      <c r="A8" s="38" t="s">
        <v>100</v>
      </c>
      <c r="B8" s="17">
        <v>0</v>
      </c>
      <c r="C8" s="17">
        <v>0</v>
      </c>
      <c r="D8" s="17">
        <f t="shared" ref="D8:D14" si="1">B8+C8</f>
        <v>0</v>
      </c>
      <c r="E8" s="17">
        <v>0</v>
      </c>
      <c r="F8" s="17">
        <v>0</v>
      </c>
      <c r="G8" s="17">
        <f t="shared" ref="G8:G14" si="2">D8-E8</f>
        <v>0</v>
      </c>
    </row>
    <row r="9" spans="1:7" x14ac:dyDescent="0.2">
      <c r="A9" s="38" t="s">
        <v>101</v>
      </c>
      <c r="B9" s="17">
        <v>0</v>
      </c>
      <c r="C9" s="17">
        <v>0</v>
      </c>
      <c r="D9" s="17">
        <f t="shared" si="1"/>
        <v>0</v>
      </c>
      <c r="E9" s="17">
        <v>0</v>
      </c>
      <c r="F9" s="17">
        <v>0</v>
      </c>
      <c r="G9" s="17">
        <f t="shared" si="2"/>
        <v>0</v>
      </c>
    </row>
    <row r="10" spans="1:7" x14ac:dyDescent="0.2">
      <c r="A10" s="38" t="s">
        <v>102</v>
      </c>
      <c r="B10" s="17">
        <v>0</v>
      </c>
      <c r="C10" s="17">
        <v>0</v>
      </c>
      <c r="D10" s="17">
        <f t="shared" si="1"/>
        <v>0</v>
      </c>
      <c r="E10" s="17">
        <v>0</v>
      </c>
      <c r="F10" s="17">
        <v>0</v>
      </c>
      <c r="G10" s="17">
        <f t="shared" si="2"/>
        <v>0</v>
      </c>
    </row>
    <row r="11" spans="1:7" x14ac:dyDescent="0.2">
      <c r="A11" s="38" t="s">
        <v>103</v>
      </c>
      <c r="B11" s="17">
        <v>0</v>
      </c>
      <c r="C11" s="17">
        <v>0</v>
      </c>
      <c r="D11" s="17">
        <f t="shared" si="1"/>
        <v>0</v>
      </c>
      <c r="E11" s="17">
        <v>0</v>
      </c>
      <c r="F11" s="17">
        <v>0</v>
      </c>
      <c r="G11" s="17">
        <f t="shared" si="2"/>
        <v>0</v>
      </c>
    </row>
    <row r="12" spans="1:7" x14ac:dyDescent="0.2">
      <c r="A12" s="38" t="s">
        <v>104</v>
      </c>
      <c r="B12" s="17">
        <v>0</v>
      </c>
      <c r="C12" s="17">
        <v>0</v>
      </c>
      <c r="D12" s="17">
        <f t="shared" si="1"/>
        <v>0</v>
      </c>
      <c r="E12" s="17">
        <v>0</v>
      </c>
      <c r="F12" s="17">
        <v>0</v>
      </c>
      <c r="G12" s="17">
        <f t="shared" si="2"/>
        <v>0</v>
      </c>
    </row>
    <row r="13" spans="1:7" x14ac:dyDescent="0.2">
      <c r="A13" s="38" t="s">
        <v>105</v>
      </c>
      <c r="B13" s="17">
        <v>0</v>
      </c>
      <c r="C13" s="17">
        <v>0</v>
      </c>
      <c r="D13" s="17">
        <f t="shared" si="1"/>
        <v>0</v>
      </c>
      <c r="E13" s="17">
        <v>0</v>
      </c>
      <c r="F13" s="17">
        <v>0</v>
      </c>
      <c r="G13" s="17">
        <f t="shared" si="2"/>
        <v>0</v>
      </c>
    </row>
    <row r="14" spans="1:7" x14ac:dyDescent="0.2">
      <c r="A14" s="38" t="s">
        <v>37</v>
      </c>
      <c r="B14" s="17">
        <v>0</v>
      </c>
      <c r="C14" s="17">
        <v>0</v>
      </c>
      <c r="D14" s="17">
        <f t="shared" si="1"/>
        <v>0</v>
      </c>
      <c r="E14" s="17">
        <v>0</v>
      </c>
      <c r="F14" s="17">
        <v>0</v>
      </c>
      <c r="G14" s="17">
        <f t="shared" si="2"/>
        <v>0</v>
      </c>
    </row>
    <row r="15" spans="1:7" x14ac:dyDescent="0.2">
      <c r="A15" s="39"/>
      <c r="B15" s="5"/>
      <c r="C15" s="5"/>
      <c r="D15" s="5"/>
      <c r="E15" s="5"/>
      <c r="F15" s="5"/>
      <c r="G15" s="5"/>
    </row>
    <row r="16" spans="1:7" x14ac:dyDescent="0.2">
      <c r="A16" s="37" t="s">
        <v>106</v>
      </c>
      <c r="B16" s="18">
        <f t="shared" ref="B16:G16" si="3">SUM(B17:B23)</f>
        <v>237715076.74000001</v>
      </c>
      <c r="C16" s="18">
        <f t="shared" si="3"/>
        <v>96328465.359999999</v>
      </c>
      <c r="D16" s="18">
        <f t="shared" si="3"/>
        <v>334043542.10000002</v>
      </c>
      <c r="E16" s="18">
        <f t="shared" si="3"/>
        <v>52264297.230000004</v>
      </c>
      <c r="F16" s="18">
        <f t="shared" si="3"/>
        <v>50106563.009999998</v>
      </c>
      <c r="G16" s="18">
        <f t="shared" si="3"/>
        <v>281779244.87</v>
      </c>
    </row>
    <row r="17" spans="1:7" x14ac:dyDescent="0.2">
      <c r="A17" s="38" t="s">
        <v>107</v>
      </c>
      <c r="B17" s="17">
        <v>40557021.710000001</v>
      </c>
      <c r="C17" s="17">
        <v>21699901.300000001</v>
      </c>
      <c r="D17" s="17">
        <f>B17+C17</f>
        <v>62256923.010000005</v>
      </c>
      <c r="E17" s="17">
        <v>10109170.949999999</v>
      </c>
      <c r="F17" s="17">
        <v>10101937.609999999</v>
      </c>
      <c r="G17" s="17">
        <f t="shared" ref="G17:G23" si="4">D17-E17</f>
        <v>52147752.060000002</v>
      </c>
    </row>
    <row r="18" spans="1:7" x14ac:dyDescent="0.2">
      <c r="A18" s="38" t="s">
        <v>108</v>
      </c>
      <c r="B18" s="17">
        <v>197158055.03</v>
      </c>
      <c r="C18" s="17">
        <v>74628564.060000002</v>
      </c>
      <c r="D18" s="17">
        <f t="shared" ref="D18:D23" si="5">B18+C18</f>
        <v>271786619.09000003</v>
      </c>
      <c r="E18" s="17">
        <v>42155126.280000001</v>
      </c>
      <c r="F18" s="17">
        <v>40004625.399999999</v>
      </c>
      <c r="G18" s="17">
        <f t="shared" si="4"/>
        <v>229631492.81000003</v>
      </c>
    </row>
    <row r="19" spans="1:7" x14ac:dyDescent="0.2">
      <c r="A19" s="38" t="s">
        <v>109</v>
      </c>
      <c r="B19" s="17">
        <v>0</v>
      </c>
      <c r="C19" s="17">
        <v>0</v>
      </c>
      <c r="D19" s="17">
        <f t="shared" si="5"/>
        <v>0</v>
      </c>
      <c r="E19" s="17">
        <v>0</v>
      </c>
      <c r="F19" s="17">
        <v>0</v>
      </c>
      <c r="G19" s="17">
        <f t="shared" si="4"/>
        <v>0</v>
      </c>
    </row>
    <row r="20" spans="1:7" x14ac:dyDescent="0.2">
      <c r="A20" s="38" t="s">
        <v>110</v>
      </c>
      <c r="B20" s="17">
        <v>0</v>
      </c>
      <c r="C20" s="17">
        <v>0</v>
      </c>
      <c r="D20" s="17">
        <f t="shared" si="5"/>
        <v>0</v>
      </c>
      <c r="E20" s="17">
        <v>0</v>
      </c>
      <c r="F20" s="17">
        <v>0</v>
      </c>
      <c r="G20" s="17">
        <f t="shared" si="4"/>
        <v>0</v>
      </c>
    </row>
    <row r="21" spans="1:7" x14ac:dyDescent="0.2">
      <c r="A21" s="38" t="s">
        <v>111</v>
      </c>
      <c r="B21" s="17">
        <v>0</v>
      </c>
      <c r="C21" s="17">
        <v>0</v>
      </c>
      <c r="D21" s="17">
        <f t="shared" si="5"/>
        <v>0</v>
      </c>
      <c r="E21" s="17">
        <v>0</v>
      </c>
      <c r="F21" s="17">
        <v>0</v>
      </c>
      <c r="G21" s="17">
        <f t="shared" si="4"/>
        <v>0</v>
      </c>
    </row>
    <row r="22" spans="1:7" x14ac:dyDescent="0.2">
      <c r="A22" s="38" t="s">
        <v>112</v>
      </c>
      <c r="B22" s="17">
        <v>0</v>
      </c>
      <c r="C22" s="17">
        <v>0</v>
      </c>
      <c r="D22" s="17">
        <f t="shared" si="5"/>
        <v>0</v>
      </c>
      <c r="E22" s="17">
        <v>0</v>
      </c>
      <c r="F22" s="17">
        <v>0</v>
      </c>
      <c r="G22" s="17">
        <f t="shared" si="4"/>
        <v>0</v>
      </c>
    </row>
    <row r="23" spans="1:7" x14ac:dyDescent="0.2">
      <c r="A23" s="38" t="s">
        <v>113</v>
      </c>
      <c r="B23" s="17">
        <v>0</v>
      </c>
      <c r="C23" s="17">
        <v>0</v>
      </c>
      <c r="D23" s="17">
        <f t="shared" si="5"/>
        <v>0</v>
      </c>
      <c r="E23" s="17">
        <v>0</v>
      </c>
      <c r="F23" s="17">
        <v>0</v>
      </c>
      <c r="G23" s="17">
        <f t="shared" si="4"/>
        <v>0</v>
      </c>
    </row>
    <row r="24" spans="1:7" x14ac:dyDescent="0.2">
      <c r="A24" s="39"/>
      <c r="B24" s="5"/>
      <c r="C24" s="5"/>
      <c r="D24" s="5"/>
      <c r="E24" s="5"/>
      <c r="F24" s="5"/>
      <c r="G24" s="5"/>
    </row>
    <row r="25" spans="1:7" x14ac:dyDescent="0.2">
      <c r="A25" s="37" t="s">
        <v>114</v>
      </c>
      <c r="B25" s="18">
        <f t="shared" ref="B25:G25" si="6">SUM(B26:B34)</f>
        <v>0</v>
      </c>
      <c r="C25" s="18">
        <f t="shared" si="6"/>
        <v>0</v>
      </c>
      <c r="D25" s="18">
        <f t="shared" si="6"/>
        <v>0</v>
      </c>
      <c r="E25" s="18">
        <f t="shared" si="6"/>
        <v>0</v>
      </c>
      <c r="F25" s="18">
        <f t="shared" si="6"/>
        <v>0</v>
      </c>
      <c r="G25" s="18">
        <f t="shared" si="6"/>
        <v>0</v>
      </c>
    </row>
    <row r="26" spans="1:7" x14ac:dyDescent="0.2">
      <c r="A26" s="38" t="s">
        <v>115</v>
      </c>
      <c r="B26" s="17">
        <v>0</v>
      </c>
      <c r="C26" s="17">
        <v>0</v>
      </c>
      <c r="D26" s="17">
        <f>B26+C26</f>
        <v>0</v>
      </c>
      <c r="E26" s="17">
        <v>0</v>
      </c>
      <c r="F26" s="17">
        <v>0</v>
      </c>
      <c r="G26" s="17">
        <f t="shared" ref="G26:G34" si="7">D26-E26</f>
        <v>0</v>
      </c>
    </row>
    <row r="27" spans="1:7" x14ac:dyDescent="0.2">
      <c r="A27" s="38" t="s">
        <v>116</v>
      </c>
      <c r="B27" s="17">
        <v>0</v>
      </c>
      <c r="C27" s="17">
        <v>0</v>
      </c>
      <c r="D27" s="17">
        <f t="shared" ref="D27:D34" si="8">B27+C27</f>
        <v>0</v>
      </c>
      <c r="E27" s="17">
        <v>0</v>
      </c>
      <c r="F27" s="17">
        <v>0</v>
      </c>
      <c r="G27" s="17">
        <f t="shared" si="7"/>
        <v>0</v>
      </c>
    </row>
    <row r="28" spans="1:7" x14ac:dyDescent="0.2">
      <c r="A28" s="38" t="s">
        <v>117</v>
      </c>
      <c r="B28" s="17">
        <v>0</v>
      </c>
      <c r="C28" s="17">
        <v>0</v>
      </c>
      <c r="D28" s="17">
        <f t="shared" si="8"/>
        <v>0</v>
      </c>
      <c r="E28" s="17">
        <v>0</v>
      </c>
      <c r="F28" s="17">
        <v>0</v>
      </c>
      <c r="G28" s="17">
        <f t="shared" si="7"/>
        <v>0</v>
      </c>
    </row>
    <row r="29" spans="1:7" x14ac:dyDescent="0.2">
      <c r="A29" s="38" t="s">
        <v>118</v>
      </c>
      <c r="B29" s="17">
        <v>0</v>
      </c>
      <c r="C29" s="17">
        <v>0</v>
      </c>
      <c r="D29" s="17">
        <f t="shared" si="8"/>
        <v>0</v>
      </c>
      <c r="E29" s="17">
        <v>0</v>
      </c>
      <c r="F29" s="17">
        <v>0</v>
      </c>
      <c r="G29" s="17">
        <f t="shared" si="7"/>
        <v>0</v>
      </c>
    </row>
    <row r="30" spans="1:7" x14ac:dyDescent="0.2">
      <c r="A30" s="38" t="s">
        <v>119</v>
      </c>
      <c r="B30" s="17">
        <v>0</v>
      </c>
      <c r="C30" s="17">
        <v>0</v>
      </c>
      <c r="D30" s="17">
        <f t="shared" si="8"/>
        <v>0</v>
      </c>
      <c r="E30" s="17">
        <v>0</v>
      </c>
      <c r="F30" s="17">
        <v>0</v>
      </c>
      <c r="G30" s="17">
        <f t="shared" si="7"/>
        <v>0</v>
      </c>
    </row>
    <row r="31" spans="1:7" x14ac:dyDescent="0.2">
      <c r="A31" s="38" t="s">
        <v>120</v>
      </c>
      <c r="B31" s="17">
        <v>0</v>
      </c>
      <c r="C31" s="17">
        <v>0</v>
      </c>
      <c r="D31" s="17">
        <f t="shared" si="8"/>
        <v>0</v>
      </c>
      <c r="E31" s="17">
        <v>0</v>
      </c>
      <c r="F31" s="17">
        <v>0</v>
      </c>
      <c r="G31" s="17">
        <f t="shared" si="7"/>
        <v>0</v>
      </c>
    </row>
    <row r="32" spans="1:7" x14ac:dyDescent="0.2">
      <c r="A32" s="38" t="s">
        <v>121</v>
      </c>
      <c r="B32" s="17">
        <v>0</v>
      </c>
      <c r="C32" s="17">
        <v>0</v>
      </c>
      <c r="D32" s="17">
        <f t="shared" si="8"/>
        <v>0</v>
      </c>
      <c r="E32" s="17">
        <v>0</v>
      </c>
      <c r="F32" s="17">
        <v>0</v>
      </c>
      <c r="G32" s="17">
        <f t="shared" si="7"/>
        <v>0</v>
      </c>
    </row>
    <row r="33" spans="1:7" x14ac:dyDescent="0.2">
      <c r="A33" s="38" t="s">
        <v>122</v>
      </c>
      <c r="B33" s="17">
        <v>0</v>
      </c>
      <c r="C33" s="17">
        <v>0</v>
      </c>
      <c r="D33" s="17">
        <f t="shared" si="8"/>
        <v>0</v>
      </c>
      <c r="E33" s="17">
        <v>0</v>
      </c>
      <c r="F33" s="17">
        <v>0</v>
      </c>
      <c r="G33" s="17">
        <f t="shared" si="7"/>
        <v>0</v>
      </c>
    </row>
    <row r="34" spans="1:7" x14ac:dyDescent="0.2">
      <c r="A34" s="38" t="s">
        <v>123</v>
      </c>
      <c r="B34" s="17">
        <v>0</v>
      </c>
      <c r="C34" s="17">
        <v>0</v>
      </c>
      <c r="D34" s="17">
        <f t="shared" si="8"/>
        <v>0</v>
      </c>
      <c r="E34" s="17">
        <v>0</v>
      </c>
      <c r="F34" s="17">
        <v>0</v>
      </c>
      <c r="G34" s="17">
        <f t="shared" si="7"/>
        <v>0</v>
      </c>
    </row>
    <row r="35" spans="1:7" x14ac:dyDescent="0.2">
      <c r="A35" s="39"/>
      <c r="B35" s="5"/>
      <c r="C35" s="5"/>
      <c r="D35" s="5"/>
      <c r="E35" s="5"/>
      <c r="F35" s="5"/>
      <c r="G35" s="5"/>
    </row>
    <row r="36" spans="1:7" x14ac:dyDescent="0.2">
      <c r="A36" s="37" t="s">
        <v>124</v>
      </c>
      <c r="B36" s="18">
        <f t="shared" ref="B36:G36" si="9">SUM(B37:B40)</f>
        <v>0</v>
      </c>
      <c r="C36" s="18">
        <f t="shared" si="9"/>
        <v>0</v>
      </c>
      <c r="D36" s="18">
        <f t="shared" si="9"/>
        <v>0</v>
      </c>
      <c r="E36" s="18">
        <f t="shared" si="9"/>
        <v>0</v>
      </c>
      <c r="F36" s="18">
        <f t="shared" si="9"/>
        <v>0</v>
      </c>
      <c r="G36" s="18">
        <f t="shared" si="9"/>
        <v>0</v>
      </c>
    </row>
    <row r="37" spans="1:7" x14ac:dyDescent="0.2">
      <c r="A37" s="38" t="s">
        <v>125</v>
      </c>
      <c r="B37" s="17">
        <v>0</v>
      </c>
      <c r="C37" s="17">
        <v>0</v>
      </c>
      <c r="D37" s="17">
        <f>B37+C37</f>
        <v>0</v>
      </c>
      <c r="E37" s="17">
        <v>0</v>
      </c>
      <c r="F37" s="17">
        <v>0</v>
      </c>
      <c r="G37" s="17">
        <f t="shared" ref="G37:G40" si="10">D37-E37</f>
        <v>0</v>
      </c>
    </row>
    <row r="38" spans="1:7" ht="22.5" x14ac:dyDescent="0.2">
      <c r="A38" s="38" t="s">
        <v>126</v>
      </c>
      <c r="B38" s="17">
        <v>0</v>
      </c>
      <c r="C38" s="17">
        <v>0</v>
      </c>
      <c r="D38" s="17">
        <f t="shared" ref="D38:D40" si="11">B38+C38</f>
        <v>0</v>
      </c>
      <c r="E38" s="17">
        <v>0</v>
      </c>
      <c r="F38" s="17">
        <v>0</v>
      </c>
      <c r="G38" s="17">
        <f t="shared" si="10"/>
        <v>0</v>
      </c>
    </row>
    <row r="39" spans="1:7" x14ac:dyDescent="0.2">
      <c r="A39" s="38" t="s">
        <v>127</v>
      </c>
      <c r="B39" s="17">
        <v>0</v>
      </c>
      <c r="C39" s="17">
        <v>0</v>
      </c>
      <c r="D39" s="17">
        <f t="shared" si="11"/>
        <v>0</v>
      </c>
      <c r="E39" s="17">
        <v>0</v>
      </c>
      <c r="F39" s="17">
        <v>0</v>
      </c>
      <c r="G39" s="17">
        <f t="shared" si="10"/>
        <v>0</v>
      </c>
    </row>
    <row r="40" spans="1:7" x14ac:dyDescent="0.2">
      <c r="A40" s="38" t="s">
        <v>128</v>
      </c>
      <c r="B40" s="17">
        <v>0</v>
      </c>
      <c r="C40" s="17">
        <v>0</v>
      </c>
      <c r="D40" s="17">
        <f t="shared" si="11"/>
        <v>0</v>
      </c>
      <c r="E40" s="17">
        <v>0</v>
      </c>
      <c r="F40" s="17">
        <v>0</v>
      </c>
      <c r="G40" s="17">
        <f t="shared" si="10"/>
        <v>0</v>
      </c>
    </row>
    <row r="41" spans="1:7" x14ac:dyDescent="0.2">
      <c r="A41" s="39"/>
      <c r="B41" s="5"/>
      <c r="C41" s="5"/>
      <c r="D41" s="5"/>
      <c r="E41" s="5"/>
      <c r="F41" s="5"/>
      <c r="G41" s="5"/>
    </row>
    <row r="42" spans="1:7" x14ac:dyDescent="0.2">
      <c r="A42" s="35" t="s">
        <v>82</v>
      </c>
      <c r="B42" s="23">
        <f>SUM(B36+B25+B16+B6)</f>
        <v>237715076.74000001</v>
      </c>
      <c r="C42" s="23">
        <f t="shared" ref="C42:G42" si="12">SUM(C36+C25+C16+C6)</f>
        <v>96328465.359999999</v>
      </c>
      <c r="D42" s="23">
        <f t="shared" si="12"/>
        <v>334043542.10000002</v>
      </c>
      <c r="E42" s="23">
        <f t="shared" si="12"/>
        <v>52264297.230000004</v>
      </c>
      <c r="F42" s="23">
        <f t="shared" si="12"/>
        <v>50106563.009999998</v>
      </c>
      <c r="G42" s="23">
        <f t="shared" si="12"/>
        <v>281779244.87</v>
      </c>
    </row>
    <row r="45" spans="1:7" x14ac:dyDescent="0.2">
      <c r="A45" s="24" t="s">
        <v>143</v>
      </c>
    </row>
  </sheetData>
  <sheetProtection formatCells="0" formatColumns="0" formatRows="0" autoFilter="0"/>
  <mergeCells count="2">
    <mergeCell ref="G2:G3"/>
    <mergeCell ref="A1:G1"/>
  </mergeCells>
  <printOptions horizontalCentered="1"/>
  <pageMargins left="0.43307086614173229" right="0.59055118110236227" top="0.51181102362204722" bottom="0.39370078740157483" header="0.31496062992125984" footer="0.31496062992125984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F29E33-6EE9-4B4B-8977-1666238BC7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COG</vt:lpstr>
      <vt:lpstr>CTG</vt:lpstr>
      <vt:lpstr>CA</vt:lpstr>
      <vt:lpstr>CFG</vt:lpstr>
      <vt:lpstr>COG!Títulos_a_imprimir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Maria Veronica Montoya Cruz</cp:lastModifiedBy>
  <cp:revision/>
  <cp:lastPrinted>2022-04-28T17:54:55Z</cp:lastPrinted>
  <dcterms:created xsi:type="dcterms:W3CDTF">2014-02-10T03:37:14Z</dcterms:created>
  <dcterms:modified xsi:type="dcterms:W3CDTF">2022-04-28T17:55:37Z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