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ecastrod\Documents\Vero\TERE\TRANSPARENCIA\Titulo V\2025\1ER TRIMESTRE 2025\ESTADOS E INFORMES PRESUPUESTALES\"/>
    </mc:Choice>
  </mc:AlternateContent>
  <xr:revisionPtr revIDLastSave="0" documentId="13_ncr:1_{8B5AF3B4-C149-406F-BA70-4F69D24DCF6D}" xr6:coauthVersionLast="47" xr6:coauthVersionMax="47" xr10:uidLastSave="{00000000-0000-0000-0000-000000000000}"/>
  <bookViews>
    <workbookView xWindow="-120" yWindow="-120" windowWidth="29040" windowHeight="15840" tabRatio="885" xr2:uid="{00000000-000D-0000-FFFF-FFFF00000000}"/>
  </bookViews>
  <sheets>
    <sheet name="COG" sheetId="6" r:id="rId1"/>
    <sheet name="CTG" sheetId="8" r:id="rId2"/>
    <sheet name="CA" sheetId="4" r:id="rId3"/>
    <sheet name="CFG" sheetId="5" r:id="rId4"/>
  </sheets>
  <definedNames>
    <definedName name="_xlnm._FilterDatabase" localSheetId="3" hidden="1">CFG!$A$3:$G$39</definedName>
    <definedName name="_xlnm._FilterDatabase" localSheetId="0" hidden="1">COG!$A$3:$G$75</definedName>
    <definedName name="_xlnm.Print_Area" localSheetId="2">CA!$A$1:$G$58</definedName>
    <definedName name="_xlnm.Print_Area" localSheetId="0">COG!$A$1:$G$82</definedName>
    <definedName name="_xlnm.Print_Titles" localSheetId="0">COG!$1:$3</definedName>
  </definedNames>
  <calcPr calcId="191029"/>
</workbook>
</file>

<file path=xl/calcChain.xml><?xml version="1.0" encoding="utf-8"?>
<calcChain xmlns="http://schemas.openxmlformats.org/spreadsheetml/2006/main">
  <c r="D14" i="4" l="1"/>
  <c r="G14" i="4" s="1"/>
  <c r="D13" i="4"/>
  <c r="G13" i="4" s="1"/>
  <c r="D12" i="4"/>
  <c r="G12" i="4" s="1"/>
  <c r="F53" i="4"/>
  <c r="E53" i="4"/>
  <c r="C53" i="4"/>
  <c r="D49" i="4"/>
  <c r="G49" i="4" s="1"/>
  <c r="D47" i="4"/>
  <c r="G47" i="4" s="1"/>
  <c r="D45" i="4"/>
  <c r="G45" i="4" s="1"/>
  <c r="D43" i="4"/>
  <c r="G43" i="4" s="1"/>
  <c r="D41" i="4"/>
  <c r="G41" i="4" s="1"/>
  <c r="D39" i="4"/>
  <c r="G39" i="4" s="1"/>
  <c r="D37" i="4"/>
  <c r="G37" i="4" s="1"/>
  <c r="B53" i="4"/>
  <c r="F29" i="4"/>
  <c r="E29" i="4"/>
  <c r="D27" i="4"/>
  <c r="G27" i="4" s="1"/>
  <c r="D26" i="4"/>
  <c r="G26" i="4" s="1"/>
  <c r="D25" i="4"/>
  <c r="G25" i="4" s="1"/>
  <c r="D24" i="4"/>
  <c r="G24" i="4" s="1"/>
  <c r="C29" i="4"/>
  <c r="B29" i="4"/>
  <c r="D11" i="4"/>
  <c r="G11" i="4" s="1"/>
  <c r="D10" i="4"/>
  <c r="G10" i="4" s="1"/>
  <c r="D9" i="4"/>
  <c r="G9" i="4" s="1"/>
  <c r="D8" i="4"/>
  <c r="G8" i="4" s="1"/>
  <c r="D7" i="4"/>
  <c r="G7" i="4" s="1"/>
  <c r="D6" i="4"/>
  <c r="G6" i="4" s="1"/>
  <c r="D5" i="4"/>
  <c r="G5" i="4" s="1"/>
  <c r="F16" i="4"/>
  <c r="E16" i="4"/>
  <c r="C16" i="4"/>
  <c r="B16" i="4"/>
  <c r="G29" i="4" l="1"/>
  <c r="G53" i="4"/>
  <c r="D29" i="4"/>
  <c r="D53" i="4"/>
  <c r="G16" i="4"/>
  <c r="D16" i="4"/>
  <c r="D39" i="5" l="1"/>
  <c r="G39" i="5" s="1"/>
  <c r="D38" i="5"/>
  <c r="G38" i="5" s="1"/>
  <c r="D37" i="5"/>
  <c r="D36" i="5"/>
  <c r="G36" i="5" s="1"/>
  <c r="D33" i="5"/>
  <c r="G33" i="5" s="1"/>
  <c r="D32" i="5"/>
  <c r="G32" i="5" s="1"/>
  <c r="D31" i="5"/>
  <c r="G31" i="5" s="1"/>
  <c r="D30" i="5"/>
  <c r="G30" i="5" s="1"/>
  <c r="D29" i="5"/>
  <c r="G29" i="5" s="1"/>
  <c r="D28" i="5"/>
  <c r="G28" i="5" s="1"/>
  <c r="D27" i="5"/>
  <c r="G27" i="5" s="1"/>
  <c r="D26" i="5"/>
  <c r="G26" i="5" s="1"/>
  <c r="D25" i="5"/>
  <c r="G25" i="5" s="1"/>
  <c r="D22" i="5"/>
  <c r="G22" i="5" s="1"/>
  <c r="D21" i="5"/>
  <c r="G21" i="5" s="1"/>
  <c r="D20" i="5"/>
  <c r="G20" i="5" s="1"/>
  <c r="D19" i="5"/>
  <c r="G19" i="5" s="1"/>
  <c r="D18" i="5"/>
  <c r="G18" i="5" s="1"/>
  <c r="D17" i="5"/>
  <c r="G17" i="5" s="1"/>
  <c r="D16" i="5"/>
  <c r="G16" i="5" s="1"/>
  <c r="D13" i="5"/>
  <c r="G13" i="5" s="1"/>
  <c r="D12" i="5"/>
  <c r="D11" i="5"/>
  <c r="G11" i="5" s="1"/>
  <c r="D10" i="5"/>
  <c r="G10" i="5" s="1"/>
  <c r="D9" i="5"/>
  <c r="G9" i="5" s="1"/>
  <c r="D8" i="5"/>
  <c r="G8" i="5" s="1"/>
  <c r="D7" i="5"/>
  <c r="G7" i="5" s="1"/>
  <c r="D6" i="5"/>
  <c r="G6" i="5" s="1"/>
  <c r="F35" i="5"/>
  <c r="F24" i="5"/>
  <c r="F15" i="5"/>
  <c r="F5" i="5"/>
  <c r="E35" i="5"/>
  <c r="E24" i="5"/>
  <c r="E15" i="5"/>
  <c r="E5" i="5"/>
  <c r="C35" i="5"/>
  <c r="C24" i="5"/>
  <c r="C15" i="5"/>
  <c r="C5" i="5"/>
  <c r="B35" i="5"/>
  <c r="B24" i="5"/>
  <c r="B15" i="5"/>
  <c r="B5" i="5"/>
  <c r="F15" i="8"/>
  <c r="E15" i="8"/>
  <c r="D13" i="8"/>
  <c r="G13" i="8" s="1"/>
  <c r="D11" i="8"/>
  <c r="G11" i="8" s="1"/>
  <c r="D9" i="8"/>
  <c r="G9" i="8" s="1"/>
  <c r="D7" i="8"/>
  <c r="G7" i="8" s="1"/>
  <c r="D5" i="8"/>
  <c r="G5" i="8" s="1"/>
  <c r="C15" i="8"/>
  <c r="B15" i="8"/>
  <c r="D5" i="6"/>
  <c r="G5" i="6" s="1"/>
  <c r="D6" i="6"/>
  <c r="G6" i="6" s="1"/>
  <c r="D7" i="6"/>
  <c r="G7" i="6" s="1"/>
  <c r="D8" i="6"/>
  <c r="G8" i="6" s="1"/>
  <c r="D9" i="6"/>
  <c r="G9" i="6" s="1"/>
  <c r="D10" i="6"/>
  <c r="G10" i="6" s="1"/>
  <c r="D11" i="6"/>
  <c r="G11" i="6" s="1"/>
  <c r="D75" i="6"/>
  <c r="G75" i="6" s="1"/>
  <c r="D74" i="6"/>
  <c r="G74" i="6" s="1"/>
  <c r="D73" i="6"/>
  <c r="G73" i="6" s="1"/>
  <c r="D72" i="6"/>
  <c r="G72" i="6" s="1"/>
  <c r="D71" i="6"/>
  <c r="G71" i="6" s="1"/>
  <c r="D70" i="6"/>
  <c r="G70" i="6" s="1"/>
  <c r="D69" i="6"/>
  <c r="G69" i="6" s="1"/>
  <c r="D67" i="6"/>
  <c r="G67" i="6" s="1"/>
  <c r="D66" i="6"/>
  <c r="G66" i="6" s="1"/>
  <c r="D65" i="6"/>
  <c r="G65" i="6" s="1"/>
  <c r="D63" i="6"/>
  <c r="G63" i="6" s="1"/>
  <c r="D62" i="6"/>
  <c r="G62" i="6" s="1"/>
  <c r="D61" i="6"/>
  <c r="G61" i="6" s="1"/>
  <c r="D60" i="6"/>
  <c r="G60" i="6" s="1"/>
  <c r="D59" i="6"/>
  <c r="G59" i="6" s="1"/>
  <c r="D58" i="6"/>
  <c r="G58" i="6" s="1"/>
  <c r="D57" i="6"/>
  <c r="G57" i="6" s="1"/>
  <c r="D55" i="6"/>
  <c r="G55" i="6" s="1"/>
  <c r="D54" i="6"/>
  <c r="G54" i="6" s="1"/>
  <c r="D53" i="6"/>
  <c r="G53" i="6" s="1"/>
  <c r="D51" i="6"/>
  <c r="G51" i="6" s="1"/>
  <c r="D50" i="6"/>
  <c r="G50" i="6" s="1"/>
  <c r="D49" i="6"/>
  <c r="G49" i="6" s="1"/>
  <c r="D48" i="6"/>
  <c r="G48" i="6" s="1"/>
  <c r="D47" i="6"/>
  <c r="G47" i="6" s="1"/>
  <c r="D46" i="6"/>
  <c r="G46" i="6" s="1"/>
  <c r="D45" i="6"/>
  <c r="G45" i="6" s="1"/>
  <c r="D44" i="6"/>
  <c r="G44" i="6" s="1"/>
  <c r="D43" i="6"/>
  <c r="G43" i="6" s="1"/>
  <c r="D41" i="6"/>
  <c r="G41" i="6" s="1"/>
  <c r="D40" i="6"/>
  <c r="G40" i="6" s="1"/>
  <c r="D39" i="6"/>
  <c r="G39" i="6" s="1"/>
  <c r="D38" i="6"/>
  <c r="G38" i="6" s="1"/>
  <c r="D37" i="6"/>
  <c r="G37" i="6" s="1"/>
  <c r="D36" i="6"/>
  <c r="G36" i="6" s="1"/>
  <c r="D35" i="6"/>
  <c r="G35" i="6" s="1"/>
  <c r="D34" i="6"/>
  <c r="G34" i="6" s="1"/>
  <c r="D33" i="6"/>
  <c r="G33" i="6" s="1"/>
  <c r="D31" i="6"/>
  <c r="G31" i="6" s="1"/>
  <c r="D30" i="6"/>
  <c r="G30" i="6" s="1"/>
  <c r="D29" i="6"/>
  <c r="G29" i="6" s="1"/>
  <c r="D28" i="6"/>
  <c r="G28" i="6" s="1"/>
  <c r="D27" i="6"/>
  <c r="G27" i="6" s="1"/>
  <c r="D26" i="6"/>
  <c r="G26" i="6" s="1"/>
  <c r="D25" i="6"/>
  <c r="G25" i="6" s="1"/>
  <c r="D24" i="6"/>
  <c r="G24" i="6" s="1"/>
  <c r="D23" i="6"/>
  <c r="G23" i="6" s="1"/>
  <c r="D21" i="6"/>
  <c r="G21" i="6" s="1"/>
  <c r="D20" i="6"/>
  <c r="G20" i="6" s="1"/>
  <c r="D19" i="6"/>
  <c r="G19" i="6" s="1"/>
  <c r="D18" i="6"/>
  <c r="G18" i="6" s="1"/>
  <c r="D17" i="6"/>
  <c r="G17" i="6" s="1"/>
  <c r="D16" i="6"/>
  <c r="G16" i="6" s="1"/>
  <c r="D15" i="6"/>
  <c r="G15" i="6" s="1"/>
  <c r="D14" i="6"/>
  <c r="G14" i="6" s="1"/>
  <c r="D13" i="6"/>
  <c r="G13" i="6" s="1"/>
  <c r="F68" i="6"/>
  <c r="F64" i="6"/>
  <c r="F56" i="6"/>
  <c r="F52" i="6"/>
  <c r="F42" i="6"/>
  <c r="F32" i="6"/>
  <c r="F22" i="6"/>
  <c r="F12" i="6"/>
  <c r="F4" i="6"/>
  <c r="E68" i="6"/>
  <c r="E64" i="6"/>
  <c r="E56" i="6"/>
  <c r="E52" i="6"/>
  <c r="E42" i="6"/>
  <c r="E32" i="6"/>
  <c r="E22" i="6"/>
  <c r="E12" i="6"/>
  <c r="E4" i="6"/>
  <c r="C68" i="6"/>
  <c r="C64" i="6"/>
  <c r="C56" i="6"/>
  <c r="C52" i="6"/>
  <c r="C42" i="6"/>
  <c r="C32" i="6"/>
  <c r="C22" i="6"/>
  <c r="C12" i="6"/>
  <c r="C4" i="6"/>
  <c r="B68" i="6"/>
  <c r="B64" i="6"/>
  <c r="B56" i="6"/>
  <c r="B52" i="6"/>
  <c r="B42" i="6"/>
  <c r="B32" i="6"/>
  <c r="B22" i="6"/>
  <c r="B12" i="6"/>
  <c r="B4" i="6"/>
  <c r="D42" i="6" l="1"/>
  <c r="G42" i="6" s="1"/>
  <c r="D52" i="6"/>
  <c r="G52" i="6" s="1"/>
  <c r="D68" i="6"/>
  <c r="G68" i="6" s="1"/>
  <c r="D12" i="6"/>
  <c r="G12" i="6" s="1"/>
  <c r="D22" i="6"/>
  <c r="G22" i="6" s="1"/>
  <c r="D32" i="6"/>
  <c r="G32" i="6" s="1"/>
  <c r="D64" i="6"/>
  <c r="G64" i="6" s="1"/>
  <c r="D56" i="6"/>
  <c r="G56" i="6" s="1"/>
  <c r="F76" i="6"/>
  <c r="B76" i="6"/>
  <c r="C76" i="6"/>
  <c r="D4" i="6"/>
  <c r="E76" i="6"/>
  <c r="D15" i="8"/>
  <c r="B41" i="5"/>
  <c r="G24" i="5"/>
  <c r="G15" i="5"/>
  <c r="D35" i="5"/>
  <c r="G37" i="5"/>
  <c r="G35" i="5" s="1"/>
  <c r="D5" i="5"/>
  <c r="G12" i="5"/>
  <c r="G5" i="5" s="1"/>
  <c r="C41" i="5"/>
  <c r="E41" i="5"/>
  <c r="F41" i="5"/>
  <c r="D24" i="5"/>
  <c r="D15" i="5"/>
  <c r="G15" i="8"/>
  <c r="D41" i="5" l="1"/>
  <c r="D76" i="6"/>
  <c r="G4" i="6"/>
  <c r="G76" i="6" s="1"/>
  <c r="G41" i="5"/>
</calcChain>
</file>

<file path=xl/sharedStrings.xml><?xml version="1.0" encoding="utf-8"?>
<sst xmlns="http://schemas.openxmlformats.org/spreadsheetml/2006/main" count="195" uniqueCount="146">
  <si>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</si>
  <si>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</si>
  <si>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</si>
  <si>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</si>
  <si>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</si>
  <si>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</si>
  <si>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</si>
  <si>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</si>
  <si>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</si>
  <si>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</si>
  <si>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</si>
  <si>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</si>
  <si>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</si>
  <si>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</si>
  <si>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</si>
  <si>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</si>
  <si>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</si>
  <si>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</si>
  <si>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</si>
  <si>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</si>
  <si>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</si>
  <si>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</si>
  <si>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</si>
  <si>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</si>
  <si>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</si>
  <si>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</si>
  <si>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</si>
  <si>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</si>
  <si>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</si>
  <si>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</si>
  <si>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</si>
  <si>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</si>
  <si>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</si>
  <si>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Seguridad Social</t>
  </si>
  <si>
    <t>Previsiones</t>
  </si>
  <si>
    <t>Donativos</t>
  </si>
  <si>
    <t>Participaciones</t>
  </si>
  <si>
    <t>Aportaciones</t>
  </si>
  <si>
    <t>Convenios</t>
  </si>
  <si>
    <t>Pensiones y Jubilaciones</t>
  </si>
  <si>
    <t>Legislación</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</si>
  <si>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</si>
  <si>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</si>
  <si>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</si>
  <si>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</si>
  <si>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</si>
  <si>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</si>
  <si>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</si>
  <si>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</si>
  <si>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</si>
  <si>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Concepto</t>
  </si>
  <si>
    <t>Aprobado</t>
  </si>
  <si>
    <t>Modificado</t>
  </si>
  <si>
    <t>Devengado</t>
  </si>
  <si>
    <t>Pagado</t>
  </si>
  <si>
    <t>Subejercicio</t>
  </si>
  <si>
    <t>Egresos</t>
  </si>
  <si>
    <t>Servicios Personales</t>
  </si>
  <si>
    <t>Servicios Generales</t>
  </si>
  <si>
    <t>Inversión Pública</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</si>
  <si>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</si>
  <si>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</si>
  <si>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</si>
  <si>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</si>
  <si>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</si>
  <si>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</si>
  <si>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</si>
  <si>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</si>
  <si>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</si>
  <si>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</si>
  <si>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</si>
  <si>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</si>
  <si>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</si>
  <si>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</si>
  <si>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</si>
  <si>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</si>
  <si>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</si>
  <si>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</si>
  <si>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</si>
  <si>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</si>
  <si>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</si>
  <si>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</si>
  <si>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</si>
  <si>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</si>
  <si>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</si>
  <si>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</si>
  <si>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</si>
  <si>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</si>
  <si>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</si>
  <si>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</si>
  <si>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</si>
  <si>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</si>
  <si>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</si>
  <si>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</si>
  <si>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</si>
  <si>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</si>
  <si>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</si>
  <si>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</si>
  <si>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</si>
  <si>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</si>
  <si>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</si>
  <si>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</si>
  <si>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</si>
  <si>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</si>
  <si>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</si>
  <si>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</si>
  <si>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</si>
  <si>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</si>
  <si>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</si>
  <si>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</si>
  <si>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</si>
  <si>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</si>
  <si>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</si>
  <si>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</si>
  <si>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</si>
  <si>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</si>
  <si>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</si>
  <si>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“Bajo protesta de decir verdad declaramos que los Estados Financieros y sus notas, son razonablemente correctos y son responsabilidad del emisor”</t>
  </si>
  <si>
    <t>Coordinación de la Política de Gobierno</t>
  </si>
  <si>
    <t>Materiales y Suministros</t>
  </si>
  <si>
    <t>Transferencias, Asignaciones, Subsidios y Otras Ayudas</t>
  </si>
  <si>
    <t>Bienes Muebles, Inmuebles e Intangibles</t>
  </si>
  <si>
    <t>Inversiones Financieras y Otras Provisiones</t>
  </si>
  <si>
    <t>Participaciones y Aportaciones</t>
  </si>
  <si>
    <t>31120M26A010100 GERENCIA GENERAL</t>
  </si>
  <si>
    <t>31120M26A010200 GERENCIA ADMINISTRATIVA</t>
  </si>
  <si>
    <t>31120M26A010300 GERENCIA AGUA POTABLE</t>
  </si>
  <si>
    <t>31120M26A010400 GERENCIA INGENIERIA Y PR</t>
  </si>
  <si>
    <t>31120M26A010500 GERENCIA COMERCIAL</t>
  </si>
  <si>
    <t>31120M26A010600 GERENCIA JURIDICO</t>
  </si>
  <si>
    <t>31120M26A010700 GERENCIA CALIDAD DEL AGU</t>
  </si>
  <si>
    <t>31120M26A010800 PTAR</t>
  </si>
  <si>
    <t>31120M26A010900 GERENCIA ALCANTARILLADO</t>
  </si>
  <si>
    <t>31120M26A011000 GERENCIA MANTENIMIENTO</t>
  </si>
  <si>
    <t>Total del Egreso</t>
  </si>
  <si>
    <t>Entidades Paramunicipales (en sus diferentes clasificaciones)</t>
  </si>
  <si>
    <t>Servicios de Comunicación Social y Publicidad</t>
  </si>
  <si>
    <t>Inversiones Para el Fomento de Actividades Productivas</t>
  </si>
  <si>
    <t>Entidades Paraestatales Empresariales Financieras No Monetarias con Participación Estatal Mayoritaria</t>
  </si>
  <si>
    <t>Órganos Autónomos</t>
  </si>
  <si>
    <t>Comité Municipal de Agua Potable y Alcantarillado de Salamanca, Guanajuato.
Estado Analítico del Ejercicio del Presupuesto de Egresos
Clasificación por Objeto del Gasto (Capítulo y Concepto)
Del 01 de enero al 31 de marzo de 2025
(Cifras en Pesos)</t>
  </si>
  <si>
    <t>Comité Municipal de Agua Potable y Alcantarillado de Salamanca, Guanajuato.
Estado Analítico del Ejercicio del Presupuesto de Egresos
Clasificación Económica (por Tipo de Gasto)
Del 01 de enero al 31 de marzo de 2025
(Cifras en Pesos)</t>
  </si>
  <si>
    <t>Comité Municipal de Agua Potable y Alcantarillado de Salamanca, Guanajuato.
Estado Analítico del Ejercicio del Presupuesto de Egresos
Clasificación Administrativa
Del 01 de enero al 31 de marzo de 2025
(Cifras en Pesos)</t>
  </si>
  <si>
    <t>Comité Municipal de Agua Potable y Alcantarillado de Salamanca, Guanajuato.
Estado Analítico del Ejercicio del Presupuesto de Egresos
Clasificación Administrativa (Poderes)
Del 01 de enero al 31 de marzo de 2025
(Cifras en Pesos)</t>
  </si>
  <si>
    <t>Comité Municipal de Agua Potable y Alcantarillado de Salamanca, Guanajuato.
Estado Analítico del Ejercicio del Presupuesto de Egresos
Clasificación Administrativa (Sector Paraestatal)
Del 01 de enero al 31 de marzo de 2025
(Cifras en Pesos)</t>
  </si>
  <si>
    <t>Comité Municipal de Agua Potable y Alcantarillado de Salamanca, Guanajuato.
Estado Analítico del Ejercicio del Presupuesto de Egresos
Clasificación Funcional (Finalidad y Función)
Del 01 de enero al 31 de marzo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</si>
</sst>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0"/>
      <name val="Arial"/>
      <family val="2"/>
    </font>
    <font>
      <b/>
      <sz val="8"/>
      <color theme="0"/>
      <name val="Arial"/>
      <family val="2"/>
    </font>
    <font>
      <b/>
      <u/>
      <sz val="8"/>
      <name val="Arial"/>
      <family val="2"/>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77">
    <xf numFmtId="0" fontId="0" fillId="0" borderId="0"/>
    <xf numFmtId="164" fontId="3"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6" fillId="0" borderId="0"/>
    <xf numFmtId="0" fontId="3" fillId="0" borderId="0"/>
    <xf numFmtId="0" fontId="7" fillId="0" borderId="0"/>
    <xf numFmtId="0" fontId="3" fillId="0" borderId="0"/>
    <xf numFmtId="0" fontId="3" fillId="0" borderId="0"/>
    <xf numFmtId="0" fontId="3" fillId="0" borderId="0"/>
    <xf numFmtId="0" fontId="3" fillId="0" borderId="0"/>
    <xf numFmtId="0" fontId="6" fillId="0" borderId="0"/>
    <xf numFmtId="0" fontId="6"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cellStyleXfs>
  <cellXfs count="57">
    <xf numFmtId="0" fontId="0" fillId="0" borderId="0" xfId="0"/>
    <xf numFmtId="0" fontId="0" fillId="0" borderId="0" xfId="0" applyProtection="1">
      <protection locked="0"/>
    </xf>
    <xf numFmtId="4" fontId="8" fillId="2" borderId="3" xfId="9" applyNumberFormat="1" applyFont="1" applyFill="1" applyBorder="1" applyAlignment="1">
      <alignment horizontal="center" vertical="center" wrapText="1"/>
    </xf>
    <xf numFmtId="0" fontId="8" fillId="2" borderId="3" xfId="9" applyFont="1" applyFill="1" applyBorder="1" applyAlignment="1">
      <alignment horizontal="center" vertical="center" wrapText="1"/>
    </xf>
    <xf numFmtId="4" fontId="4" fillId="0" borderId="9" xfId="0" applyNumberFormat="1" applyFont="1" applyBorder="1" applyProtection="1">
      <protection locked="0"/>
    </xf>
    <xf numFmtId="4" fontId="4" fillId="0" borderId="7" xfId="9" applyNumberFormat="1" applyFont="1" applyBorder="1" applyAlignment="1">
      <alignment horizontal="center" vertical="center" wrapText="1"/>
    </xf>
    <xf numFmtId="0" fontId="8" fillId="0" borderId="1" xfId="0" applyFont="1" applyBorder="1" applyAlignment="1">
      <alignment horizontal="left" vertical="center"/>
    </xf>
    <xf numFmtId="4" fontId="8" fillId="0" borderId="7" xfId="0" applyNumberFormat="1" applyFont="1" applyBorder="1" applyProtection="1">
      <protection locked="0"/>
    </xf>
    <xf numFmtId="4" fontId="8" fillId="0" borderId="9" xfId="0" applyNumberFormat="1" applyFont="1" applyBorder="1" applyProtection="1">
      <protection locked="0"/>
    </xf>
    <xf numFmtId="4" fontId="4" fillId="0" borderId="8" xfId="0" applyNumberFormat="1" applyFont="1" applyBorder="1" applyProtection="1">
      <protection locked="0"/>
    </xf>
    <xf numFmtId="4" fontId="8" fillId="0" borderId="8" xfId="0" applyNumberFormat="1" applyFont="1" applyBorder="1" applyProtection="1">
      <protection locked="0"/>
    </xf>
    <xf numFmtId="4" fontId="8" fillId="0" borderId="3" xfId="0" applyNumberFormat="1" applyFont="1" applyBorder="1" applyProtection="1">
      <protection locked="0"/>
    </xf>
    <xf numFmtId="0" fontId="8" fillId="0" borderId="1" xfId="0" applyFont="1" applyBorder="1" applyAlignment="1">
      <alignment horizontal="left"/>
    </xf>
    <xf numFmtId="0" fontId="8" fillId="2" borderId="5" xfId="9" applyFont="1" applyFill="1" applyBorder="1" applyAlignment="1" applyProtection="1">
      <alignment horizontal="center" vertical="center" wrapText="1"/>
      <protection locked="0"/>
    </xf>
    <xf numFmtId="0" fontId="8" fillId="2" borderId="4" xfId="9" applyFont="1" applyFill="1" applyBorder="1" applyAlignment="1" applyProtection="1">
      <alignment vertical="center" wrapText="1"/>
      <protection locked="0"/>
    </xf>
    <xf numFmtId="0" fontId="8" fillId="2" borderId="5" xfId="9" applyFont="1" applyFill="1" applyBorder="1" applyAlignment="1" applyProtection="1">
      <alignment vertical="center" wrapText="1"/>
      <protection locked="0"/>
    </xf>
    <xf numFmtId="0" fontId="8" fillId="2" borderId="6" xfId="9" applyFont="1" applyFill="1" applyBorder="1" applyAlignment="1" applyProtection="1">
      <alignment vertical="center" wrapText="1"/>
      <protection locked="0"/>
    </xf>
    <xf numFmtId="0" fontId="8" fillId="0" borderId="9" xfId="9" applyFont="1" applyBorder="1" applyAlignment="1">
      <alignment horizontal="center" vertical="center" wrapText="1"/>
    </xf>
    <xf numFmtId="0" fontId="8" fillId="2" borderId="7" xfId="9" applyFont="1" applyFill="1" applyBorder="1" applyAlignment="1">
      <alignment vertical="center"/>
    </xf>
    <xf numFmtId="0" fontId="8" fillId="2" borderId="9" xfId="9" applyFont="1" applyFill="1" applyBorder="1" applyAlignment="1">
      <alignment horizontal="center" vertical="center"/>
    </xf>
    <xf numFmtId="0" fontId="11" fillId="0" borderId="0" xfId="8" applyFont="1" applyAlignment="1" applyProtection="1">
      <alignment horizontal="center" vertical="top"/>
      <protection locked="0"/>
    </xf>
    <xf numFmtId="0" fontId="8" fillId="0" borderId="0" xfId="8" applyFont="1" applyAlignment="1" applyProtection="1">
      <alignment horizontal="center" vertical="top"/>
      <protection locked="0"/>
    </xf>
    <xf numFmtId="0" fontId="8" fillId="2" borderId="8" xfId="9" applyFont="1" applyFill="1" applyBorder="1" applyAlignment="1">
      <alignment vertical="center"/>
    </xf>
    <xf numFmtId="0" fontId="8" fillId="0" borderId="1" xfId="9" applyFont="1" applyBorder="1" applyAlignment="1">
      <alignment vertical="center"/>
    </xf>
    <xf numFmtId="0" fontId="4" fillId="0" borderId="7" xfId="9" applyFont="1" applyBorder="1" applyAlignment="1">
      <alignment horizontal="left" vertical="center" indent="1"/>
    </xf>
    <xf numFmtId="0" fontId="4" fillId="0" borderId="9" xfId="0" applyFont="1" applyBorder="1" applyAlignment="1" applyProtection="1">
      <alignment horizontal="left" indent="1"/>
      <protection locked="0"/>
    </xf>
    <xf numFmtId="0" fontId="0" fillId="0" borderId="1" xfId="0" applyBorder="1" applyAlignment="1" applyProtection="1">
      <alignment horizontal="left" indent="1"/>
      <protection locked="0"/>
    </xf>
    <xf numFmtId="4" fontId="8" fillId="2" borderId="7" xfId="9" applyNumberFormat="1"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left"/>
    </xf>
    <xf numFmtId="0" fontId="8" fillId="0" borderId="4" xfId="0" applyFont="1" applyBorder="1" applyAlignment="1" applyProtection="1">
      <alignment horizontal="left" indent="1"/>
      <protection locked="0"/>
    </xf>
    <xf numFmtId="0" fontId="0" fillId="0" borderId="1" xfId="0" applyBorder="1" applyProtection="1">
      <protection locked="0"/>
    </xf>
    <xf numFmtId="0" fontId="8" fillId="2" borderId="4" xfId="9" applyFont="1" applyFill="1" applyBorder="1" applyAlignment="1" applyProtection="1">
      <alignment horizontal="centerContinuous" vertical="center" wrapText="1"/>
      <protection locked="0"/>
    </xf>
    <xf numFmtId="0" fontId="8" fillId="2" borderId="5" xfId="9" applyFont="1" applyFill="1" applyBorder="1" applyAlignment="1" applyProtection="1">
      <alignment horizontal="centerContinuous" vertical="center" wrapText="1"/>
      <protection locked="0"/>
    </xf>
    <xf numFmtId="0" fontId="8" fillId="2" borderId="6" xfId="9" applyFont="1" applyFill="1" applyBorder="1" applyAlignment="1" applyProtection="1">
      <alignment horizontal="centerContinuous" vertical="center" wrapText="1"/>
      <protection locked="0"/>
    </xf>
    <xf numFmtId="0" fontId="8" fillId="2" borderId="4" xfId="9" applyFont="1" applyFill="1" applyBorder="1" applyAlignment="1" applyProtection="1">
      <alignment horizontal="center" vertical="center" wrapText="1"/>
      <protection locked="0"/>
    </xf>
    <xf numFmtId="0" fontId="8" fillId="2" borderId="5" xfId="9" applyFont="1" applyFill="1" applyBorder="1" applyAlignment="1" applyProtection="1">
      <alignment horizontal="center" vertical="center" wrapText="1"/>
      <protection locked="0"/>
    </xf>
    <xf numFmtId="0" fontId="8" fillId="2" borderId="6" xfId="9" applyFont="1" applyFill="1" applyBorder="1" applyAlignment="1" applyProtection="1">
      <alignment horizontal="center" vertical="center" wrapText="1"/>
      <protection locked="0"/>
    </xf>
    <xf numFmtId="4" fontId="8" fillId="2" borderId="7" xfId="9" applyNumberFormat="1" applyFont="1" applyFill="1" applyBorder="1" applyAlignment="1">
      <alignment horizontal="center" vertical="center" wrapText="1"/>
    </xf>
    <xf numFmtId="4" fontId="8" fillId="2" borderId="8" xfId="9" applyNumberFormat="1" applyFont="1" applyFill="1" applyBorder="1" applyAlignment="1">
      <alignment horizontal="center" vertical="center" wrapText="1"/>
    </xf>
    <xf numFmtId="0" fontId="8" fillId="0" borderId="0" xfId="8" applyFont="1" applyAlignment="1" applyProtection="1">
      <alignment horizontal="center" vertical="top"/>
      <protection locked="0"/>
    </xf>
    <xf numFmtId="0" fontId="8" fillId="2" borderId="11" xfId="9" applyFont="1" applyFill="1" applyBorder="1" applyAlignment="1" applyProtection="1">
      <alignment horizontal="center" vertical="center" wrapText="1"/>
      <protection locked="0"/>
    </xf>
    <xf numFmtId="0" fontId="8" fillId="2" borderId="10" xfId="9" applyFont="1" applyFill="1" applyBorder="1" applyAlignment="1" applyProtection="1">
      <alignment horizontal="center" vertical="center" wrapText="1"/>
      <protection locked="0"/>
    </xf>
    <xf numFmtId="0" fontId="8" fillId="2" borderId="2" xfId="9" applyFont="1" applyFill="1" applyBorder="1" applyAlignment="1" applyProtection="1">
      <alignment horizontal="center" vertical="center" wrapText="1"/>
      <protection locked="0"/>
    </xf>
    <xf numFmtId="0" fontId="4" fillId="0" borderId="1" xfId="0" applyFont="1" applyBorder="1" applyAlignment="1">
      <alignment horizontal="left" indent="2"/>
    </xf>
    <xf numFmtId="0" fontId="4" fillId="0" borderId="12" xfId="0" applyFont="1" applyBorder="1" applyAlignment="1">
      <alignment horizontal="left" indent="2"/>
    </xf>
    <xf numFmtId="0" fontId="8" fillId="0" borderId="12" xfId="0" applyFont="1" applyBorder="1" applyAlignment="1" applyProtection="1">
      <alignment horizontal="left" indent="2"/>
      <protection locked="0"/>
    </xf>
    <xf numFmtId="0" fontId="8" fillId="0" borderId="1" xfId="0" applyFont="1" applyBorder="1" applyAlignment="1">
      <alignment horizontal="left" indent="1"/>
    </xf>
    <xf numFmtId="0" fontId="4" fillId="0" borderId="12" xfId="0" applyFont="1" applyBorder="1" applyAlignment="1">
      <alignment horizontal="left" indent="1"/>
    </xf>
    <xf numFmtId="0" fontId="8" fillId="0" borderId="12" xfId="0" applyFont="1" applyBorder="1" applyAlignment="1" applyProtection="1">
      <alignment horizontal="left" indent="1"/>
      <protection locked="0"/>
    </xf>
    <xf numFmtId="0" fontId="0" fillId="0" borderId="11" xfId="0" applyBorder="1" applyProtection="1">
      <protection locked="0"/>
    </xf>
    <xf numFmtId="0" fontId="0" fillId="0" borderId="1" xfId="0" applyBorder="1" applyAlignment="1" applyProtection="1">
      <alignment horizontal="left" wrapText="1" indent="1"/>
      <protection locked="0"/>
    </xf>
    <xf numFmtId="0" fontId="4" fillId="0" borderId="1" xfId="0" applyFont="1" applyBorder="1" applyAlignment="1" applyProtection="1">
      <alignment horizontal="left" wrapText="1" indent="1"/>
      <protection locked="0"/>
    </xf>
    <xf numFmtId="0" fontId="0" fillId="0" borderId="12" xfId="0" applyBorder="1" applyAlignment="1" applyProtection="1">
      <alignment horizontal="left" indent="1"/>
      <protection locked="0"/>
    </xf>
    <xf numFmtId="0" fontId="4" fillId="0" borderId="1" xfId="0" applyFont="1" applyBorder="1" applyAlignment="1">
      <alignment wrapText="1"/>
    </xf>
    <xf numFmtId="0" fontId="4" fillId="0" borderId="1" xfId="0" applyFont="1" applyBorder="1" applyAlignment="1">
      <alignment horizontal="left" wrapText="1" indent="1"/>
    </xf>
    <xf numFmtId="0" fontId="4" fillId="0" borderId="1" xfId="0" applyFont="1" applyBorder="1" applyAlignment="1">
      <alignment horizontal="left" wrapText="1"/>
    </xf>
  </cellXfs>
  <cellStyles count="177">
    <cellStyle name="Euro" xfId="1" xr:uid="{00000000-0005-0000-0000-000000000000}"/>
    <cellStyle name="Millares 2" xfId="2" xr:uid="{00000000-0005-0000-0000-000001000000}"/>
    <cellStyle name="Millares 2 10" xfId="106" xr:uid="{68EBC224-6FC1-4364-AA8D-4D8EE089C296}"/>
    <cellStyle name="Millares 2 11" xfId="97" xr:uid="{5E463D70-79BB-468B-8725-A2188BF93A9B}"/>
    <cellStyle name="Millares 2 12" xfId="88" xr:uid="{CFD13634-3967-41D8-B12F-B6311D2F3E8A}"/>
    <cellStyle name="Millares 2 13" xfId="79" xr:uid="{5DE17581-D619-4463-B3C9-0BC66059262E}"/>
    <cellStyle name="Millares 2 14" xfId="70" xr:uid="{F4EDB541-6753-4E49-8855-56D6B8F31E07}"/>
    <cellStyle name="Millares 2 15" xfId="61" xr:uid="{5EAA6545-1E36-4F0D-84B9-05B6D04C1EF2}"/>
    <cellStyle name="Millares 2 16" xfId="52" xr:uid="{4369BDDC-38B1-4A43-89FC-884CF0DAB99A}"/>
    <cellStyle name="Millares 2 17" xfId="43" xr:uid="{1FB57897-EA7A-488C-B809-6F3D876853CD}"/>
    <cellStyle name="Millares 2 18" xfId="34" xr:uid="{1408E619-41C6-4F17-A6E1-76008BC8DCF7}"/>
    <cellStyle name="Millares 2 19" xfId="25" xr:uid="{097E97E5-8194-480D-9602-8789189BB8A6}"/>
    <cellStyle name="Millares 2 2" xfId="3" xr:uid="{00000000-0005-0000-0000-000002000000}"/>
    <cellStyle name="Millares 2 2 10" xfId="89" xr:uid="{506226F3-2F89-4F0D-8527-AE549FD319EC}"/>
    <cellStyle name="Millares 2 2 11" xfId="80" xr:uid="{FBE3D478-B2B5-4F14-B59D-9025F17DF3FD}"/>
    <cellStyle name="Millares 2 2 12" xfId="71" xr:uid="{05E58920-79CB-42FA-B2D4-FA262515982B}"/>
    <cellStyle name="Millares 2 2 13" xfId="62" xr:uid="{7E3F1916-ACB2-4E98-A13E-A7B45591F369}"/>
    <cellStyle name="Millares 2 2 14" xfId="53" xr:uid="{9A451C08-3E6A-411C-A699-70941D2AC22F}"/>
    <cellStyle name="Millares 2 2 15" xfId="44" xr:uid="{05338A88-AE8E-4867-AC16-2C5001DBA200}"/>
    <cellStyle name="Millares 2 2 16" xfId="35" xr:uid="{7FF7B55F-D6D9-4BFC-BEFE-3D15B78C02A5}"/>
    <cellStyle name="Millares 2 2 17" xfId="26" xr:uid="{D86C6AF4-1012-4B16-B0E2-7DCB1EB77410}"/>
    <cellStyle name="Millares 2 2 18" xfId="17" xr:uid="{E9F5AD2E-4D93-4893-8ACC-2CF6AA090796}"/>
    <cellStyle name="Millares 2 2 19" xfId="170" xr:uid="{66EEA307-009C-4433-A122-B6A240CA3AF5}"/>
    <cellStyle name="Millares 2 2 2" xfId="161" xr:uid="{F9FAE155-24A8-43E0-A20F-FF7D5F954978}"/>
    <cellStyle name="Millares 2 2 3" xfId="152" xr:uid="{411EE082-AA16-49A7-A845-E8F861B61A04}"/>
    <cellStyle name="Millares 2 2 4" xfId="143" xr:uid="{A3B58604-BF2B-4378-A4BC-3371A277F926}"/>
    <cellStyle name="Millares 2 2 5" xfId="134" xr:uid="{2E8A16BD-FCC0-4434-8AE3-A22D68916D4F}"/>
    <cellStyle name="Millares 2 2 6" xfId="125" xr:uid="{5A2DEE9D-138A-413A-A091-FDBBF3E9476F}"/>
    <cellStyle name="Millares 2 2 7" xfId="116" xr:uid="{84954603-4B8C-44CB-A0D8-2162CB8CC68D}"/>
    <cellStyle name="Millares 2 2 8" xfId="107" xr:uid="{D0F966B6-23DD-426B-8780-29E1DDF05392}"/>
    <cellStyle name="Millares 2 2 9" xfId="98" xr:uid="{B0C2556C-E55B-499A-9DBB-9624DD83766A}"/>
    <cellStyle name="Millares 2 20" xfId="16" xr:uid="{A02F20FC-FD12-4F6C-B71F-355043781A89}"/>
    <cellStyle name="Millares 2 21" xfId="169" xr:uid="{9CC93B77-9F58-4492-ABEF-E35FF061D16A}"/>
    <cellStyle name="Millares 2 3" xfId="4" xr:uid="{00000000-0005-0000-0000-000003000000}"/>
    <cellStyle name="Millares 2 3 10" xfId="90" xr:uid="{4F19A474-F640-4B37-993D-A21FF0F7858E}"/>
    <cellStyle name="Millares 2 3 11" xfId="81" xr:uid="{E57A3F56-6818-4F5D-BA91-48E589A655D3}"/>
    <cellStyle name="Millares 2 3 12" xfId="72" xr:uid="{6A500068-06BD-4983-910F-88F0E370EB8D}"/>
    <cellStyle name="Millares 2 3 13" xfId="63" xr:uid="{4072A93E-D228-4874-BA33-1156952DCC51}"/>
    <cellStyle name="Millares 2 3 14" xfId="54" xr:uid="{D4891E4F-C65B-49CB-A787-0F2B2C09424D}"/>
    <cellStyle name="Millares 2 3 15" xfId="45" xr:uid="{59D1CD07-E660-441A-AC83-78BDB29C3C0C}"/>
    <cellStyle name="Millares 2 3 16" xfId="36" xr:uid="{9F0D3DEA-0B29-402D-87F7-B54CC2A364CE}"/>
    <cellStyle name="Millares 2 3 17" xfId="27" xr:uid="{AF198F36-407E-440F-8201-EBA83E326F1E}"/>
    <cellStyle name="Millares 2 3 18" xfId="18" xr:uid="{40F2C45B-05BE-4557-AFEC-CA164CED8E2A}"/>
    <cellStyle name="Millares 2 3 19" xfId="171" xr:uid="{90843B3E-DFA0-43EE-8AD9-19CDDA10CD61}"/>
    <cellStyle name="Millares 2 3 2" xfId="162" xr:uid="{9B74E7B5-8F27-437D-A9DB-0B35C870D105}"/>
    <cellStyle name="Millares 2 3 3" xfId="153" xr:uid="{C7D43201-DC5A-4F25-A40C-93D273D1066B}"/>
    <cellStyle name="Millares 2 3 4" xfId="144" xr:uid="{78C923EC-D9CD-4132-BF9F-15C3BE601FCB}"/>
    <cellStyle name="Millares 2 3 5" xfId="135" xr:uid="{203EC357-47B3-4740-AB77-65A3D46464D4}"/>
    <cellStyle name="Millares 2 3 6" xfId="126" xr:uid="{C24DA86B-6997-407B-B23A-44D0F5D3240D}"/>
    <cellStyle name="Millares 2 3 7" xfId="117" xr:uid="{32756B57-B0E9-4F4E-988D-4F921C1A288F}"/>
    <cellStyle name="Millares 2 3 8" xfId="108" xr:uid="{F7524D99-C102-4DB5-AC57-495ECC185F52}"/>
    <cellStyle name="Millares 2 3 9" xfId="99" xr:uid="{7843E696-FA25-41CC-968E-7F6E98CB4E12}"/>
    <cellStyle name="Millares 2 4" xfId="160" xr:uid="{6977ACC2-FCB3-4574-9EC5-DC4F2EBE9C0F}"/>
    <cellStyle name="Millares 2 5" xfId="151" xr:uid="{32ABB1C5-AA2B-46D6-97EC-E750F62CAAF6}"/>
    <cellStyle name="Millares 2 6" xfId="142" xr:uid="{E92A3BD0-CD19-4626-8FEF-5E9D57901256}"/>
    <cellStyle name="Millares 2 7" xfId="133" xr:uid="{B4E452E2-CA9F-4C3E-B0FD-9ECF3E822173}"/>
    <cellStyle name="Millares 2 8" xfId="124" xr:uid="{7C458CC6-2F91-434E-A2CF-8C3443F471ED}"/>
    <cellStyle name="Millares 2 9" xfId="115" xr:uid="{293747DA-AEED-49AE-AF8F-A8C88B4B4719}"/>
    <cellStyle name="Millares 3" xfId="5" xr:uid="{00000000-0005-0000-0000-000004000000}"/>
    <cellStyle name="Millares 3 10" xfId="91" xr:uid="{403B5027-6280-4B14-9E84-097DE9F45AC8}"/>
    <cellStyle name="Millares 3 11" xfId="82" xr:uid="{D2815C6A-66B8-4379-AA29-033513526CAF}"/>
    <cellStyle name="Millares 3 12" xfId="73" xr:uid="{016A665C-C368-4D5E-822A-56EA3B953B9D}"/>
    <cellStyle name="Millares 3 13" xfId="64" xr:uid="{E43D6703-4ED9-4738-AAE2-7267AFC14EAE}"/>
    <cellStyle name="Millares 3 14" xfId="55" xr:uid="{018B4F8A-0F6B-4C38-9E5D-51789F6E26BD}"/>
    <cellStyle name="Millares 3 15" xfId="46" xr:uid="{38E5F376-5FBC-4DB3-ADEE-97FFF41D61A4}"/>
    <cellStyle name="Millares 3 16" xfId="37" xr:uid="{547AA51D-2243-4DE2-A360-E748D9663947}"/>
    <cellStyle name="Millares 3 17" xfId="28" xr:uid="{2D37405D-BB2A-4994-87CF-1DE662564AC3}"/>
    <cellStyle name="Millares 3 18" xfId="19" xr:uid="{445D676F-100B-4D52-8E86-254EC2C33D5B}"/>
    <cellStyle name="Millares 3 19" xfId="172" xr:uid="{A22E1451-587D-4DC1-85E4-0801009BB325}"/>
    <cellStyle name="Millares 3 2" xfId="163" xr:uid="{DCF8680A-E9A1-439D-AF0C-938A41BA8876}"/>
    <cellStyle name="Millares 3 3" xfId="154" xr:uid="{793DC3F1-7715-4F00-B116-8B1E599177E8}"/>
    <cellStyle name="Millares 3 4" xfId="145" xr:uid="{1FF341DC-F42E-4792-A0D3-29AB2E2897A8}"/>
    <cellStyle name="Millares 3 5" xfId="136" xr:uid="{641A7D4F-2B00-4E27-8075-FFD860E134C8}"/>
    <cellStyle name="Millares 3 6" xfId="127" xr:uid="{B2A6117A-8727-44B1-9C00-4B7DC409F2FA}"/>
    <cellStyle name="Millares 3 7" xfId="118" xr:uid="{B95131A7-83FA-44FA-B2E5-68CF54A832FC}"/>
    <cellStyle name="Millares 3 8" xfId="109" xr:uid="{3CAE5AA2-E564-4229-8E0D-80C3D6023DD4}"/>
    <cellStyle name="Millares 3 9" xfId="100" xr:uid="{DFDBD70F-85BC-40D3-A5F9-FC8281EB8443}"/>
    <cellStyle name="Moneda 2" xfId="6" xr:uid="{00000000-0005-0000-0000-000005000000}"/>
    <cellStyle name="Moneda 2 10" xfId="92" xr:uid="{FF356A85-C65D-440B-8947-F182000381F7}"/>
    <cellStyle name="Moneda 2 11" xfId="83" xr:uid="{B0C2F2BD-FC92-4E68-8DB9-4E308E746439}"/>
    <cellStyle name="Moneda 2 12" xfId="74" xr:uid="{66E43AAF-176F-446D-B19B-EA5E776D0BA5}"/>
    <cellStyle name="Moneda 2 13" xfId="65" xr:uid="{4C35CD06-562C-4F66-B7C5-FF63BA4604EE}"/>
    <cellStyle name="Moneda 2 14" xfId="56" xr:uid="{0F56363B-DB5B-467E-A511-246619646BBB}"/>
    <cellStyle name="Moneda 2 15" xfId="47" xr:uid="{1251DF4F-6933-414C-86C8-921C9D61568A}"/>
    <cellStyle name="Moneda 2 16" xfId="38" xr:uid="{EBD37273-CC09-4EE9-951B-26B293932F15}"/>
    <cellStyle name="Moneda 2 17" xfId="29" xr:uid="{EA724150-E3A6-4078-86C0-1DCF754A8594}"/>
    <cellStyle name="Moneda 2 18" xfId="20" xr:uid="{07FCF537-85F1-4C12-AEB1-45824860941B}"/>
    <cellStyle name="Moneda 2 19" xfId="173" xr:uid="{921C507C-1441-4BE7-B15B-DE8D40F5DCCB}"/>
    <cellStyle name="Moneda 2 2" xfId="164" xr:uid="{77D28C38-03D8-422A-9DDE-810F4963390E}"/>
    <cellStyle name="Moneda 2 3" xfId="155" xr:uid="{3F0616FB-5DC6-4602-B313-2D825BF29233}"/>
    <cellStyle name="Moneda 2 4" xfId="146" xr:uid="{39B9AB60-21C8-45E9-B57C-D5FB7C5706CD}"/>
    <cellStyle name="Moneda 2 5" xfId="137" xr:uid="{47A97F67-9734-4088-A12B-92BD7A23A572}"/>
    <cellStyle name="Moneda 2 6" xfId="128" xr:uid="{F115C605-7F55-460B-B83F-EA18E9425EEC}"/>
    <cellStyle name="Moneda 2 7" xfId="119" xr:uid="{84BCABD0-FED6-4D6E-9219-5EDF2F1F2FE8}"/>
    <cellStyle name="Moneda 2 8" xfId="110" xr:uid="{E96FAE7A-87FD-4E39-B901-093F04DBB6B5}"/>
    <cellStyle name="Moneda 2 9" xfId="101" xr:uid="{3813A8F2-E4F6-4638-86D7-56B0DA0D4145}"/>
    <cellStyle name="Normal" xfId="0" builtinId="0"/>
    <cellStyle name="Normal 2" xfId="7" xr:uid="{00000000-0005-0000-0000-000007000000}"/>
    <cellStyle name="Normal 2 10" xfId="102" xr:uid="{53CAA358-67D1-4EC7-A31E-61D8C697C8EE}"/>
    <cellStyle name="Normal 2 11" xfId="93" xr:uid="{92B62FB6-8213-43AE-A3FC-76B3694784CC}"/>
    <cellStyle name="Normal 2 12" xfId="84" xr:uid="{6AF794F3-000D-491A-A741-AD6F02EF96FD}"/>
    <cellStyle name="Normal 2 13" xfId="75" xr:uid="{FBABB8C7-9061-43F2-8A98-8DF9D92F25B6}"/>
    <cellStyle name="Normal 2 14" xfId="66" xr:uid="{65C894FB-20C9-4F4A-8484-B7BA3C7D95AA}"/>
    <cellStyle name="Normal 2 15" xfId="57" xr:uid="{997894EE-E3AE-45C7-A7A9-CF1AC2EE475E}"/>
    <cellStyle name="Normal 2 16" xfId="48" xr:uid="{043AC307-BD07-477B-9200-AEAC39C144F8}"/>
    <cellStyle name="Normal 2 17" xfId="39" xr:uid="{08891E65-BCFA-4C7D-8EA5-F0F0517A36D9}"/>
    <cellStyle name="Normal 2 18" xfId="30" xr:uid="{6080892E-4909-4018-9938-8C74DA19F407}"/>
    <cellStyle name="Normal 2 19" xfId="21" xr:uid="{D5A5B5D9-FAB9-4A26-A7D9-5EFBDF03CA6A}"/>
    <cellStyle name="Normal 2 2" xfId="8" xr:uid="{00000000-0005-0000-0000-000008000000}"/>
    <cellStyle name="Normal 2 20" xfId="174" xr:uid="{4F08A485-50AF-45E6-AD29-7C994FD9E605}"/>
    <cellStyle name="Normal 2 3" xfId="165" xr:uid="{8DCC977A-42F5-4569-8489-C01BCBAB3F47}"/>
    <cellStyle name="Normal 2 4" xfId="156" xr:uid="{D9E4CBA7-F759-481B-BDAA-D5E29101E9EB}"/>
    <cellStyle name="Normal 2 5" xfId="147" xr:uid="{E9396DBB-B591-4F2A-BC0F-3E5EC5BE999B}"/>
    <cellStyle name="Normal 2 6" xfId="138" xr:uid="{091EF6F3-D103-4748-B1F8-0A3A1367DFBD}"/>
    <cellStyle name="Normal 2 7" xfId="129" xr:uid="{D9979A78-5C06-4506-8773-5AFFE26FE51D}"/>
    <cellStyle name="Normal 2 8" xfId="120" xr:uid="{D670E94C-AF5F-48BC-8F15-DF749FFA35C6}"/>
    <cellStyle name="Normal 2 9" xfId="111" xr:uid="{C5602073-591B-407F-A3DA-64CD4EC61A71}"/>
    <cellStyle name="Normal 3" xfId="9" xr:uid="{00000000-0005-0000-0000-000009000000}"/>
    <cellStyle name="Normal 3 10" xfId="94" xr:uid="{CE39DDE0-B848-4541-A65F-27E436C2FC30}"/>
    <cellStyle name="Normal 3 11" xfId="85" xr:uid="{F12C0D07-EC0C-46B4-ABDB-141EC0E2FD8E}"/>
    <cellStyle name="Normal 3 12" xfId="76" xr:uid="{71E52965-4E02-40E1-9F2F-9737A7116FD8}"/>
    <cellStyle name="Normal 3 13" xfId="67" xr:uid="{68729EA3-25D4-420F-888F-FC1684887A9C}"/>
    <cellStyle name="Normal 3 14" xfId="58" xr:uid="{E7722145-8CD2-4CB9-8336-EB7FAE0BE885}"/>
    <cellStyle name="Normal 3 15" xfId="49" xr:uid="{1888E7EA-0DCC-4DD7-B840-BDA574598220}"/>
    <cellStyle name="Normal 3 16" xfId="40" xr:uid="{61E35198-5078-4077-B470-DCF0DAF605BB}"/>
    <cellStyle name="Normal 3 17" xfId="31" xr:uid="{445BCFA9-AB80-4CA9-B6B3-A430613C6BEF}"/>
    <cellStyle name="Normal 3 18" xfId="22" xr:uid="{C3A1BB9E-A126-4CAD-A356-2A7C2FB786AE}"/>
    <cellStyle name="Normal 3 2" xfId="166" xr:uid="{EBC1445F-C1DC-4411-BA99-CAB16DE41296}"/>
    <cellStyle name="Normal 3 3" xfId="157" xr:uid="{F57A8EAA-5E0E-4238-892B-031926099DF2}"/>
    <cellStyle name="Normal 3 4" xfId="148" xr:uid="{027928FD-D9F7-472E-BF18-EC6EE72AC7C5}"/>
    <cellStyle name="Normal 3 5" xfId="139" xr:uid="{17C9C157-397E-40C3-8F65-111528852FDF}"/>
    <cellStyle name="Normal 3 6" xfId="130" xr:uid="{AFF54D43-3FCB-4875-B15E-65E8B3911161}"/>
    <cellStyle name="Normal 3 7" xfId="121" xr:uid="{615699F5-5A63-47DB-826C-F51E9689D810}"/>
    <cellStyle name="Normal 3 8" xfId="112" xr:uid="{F2714075-527F-4C17-81D2-E391EBC71CD9}"/>
    <cellStyle name="Normal 3 9" xfId="103" xr:uid="{1CB1308A-A0BD-4906-85DA-96075AFC3366}"/>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10" xfId="104" xr:uid="{97D22E97-2226-4CCD-97DB-FD759A614D92}"/>
    <cellStyle name="Normal 6 11" xfId="95" xr:uid="{F77B0038-E464-4DD1-8FCA-F6FA1DB4D2C5}"/>
    <cellStyle name="Normal 6 12" xfId="86" xr:uid="{8647BB13-531A-486E-839A-95B820D2E377}"/>
    <cellStyle name="Normal 6 13" xfId="77" xr:uid="{00930FC2-159F-40DC-A582-FBCB963DF0B7}"/>
    <cellStyle name="Normal 6 14" xfId="68" xr:uid="{825DE993-E6ED-4410-B5B5-29DD8AF95D38}"/>
    <cellStyle name="Normal 6 15" xfId="59" xr:uid="{0C1D41B8-F7CA-4CD1-905C-75329E3AA491}"/>
    <cellStyle name="Normal 6 16" xfId="50" xr:uid="{13285DFC-B3D0-40B7-A708-DF3108D2DED3}"/>
    <cellStyle name="Normal 6 17" xfId="41" xr:uid="{4F9E216D-4C5B-442C-9240-4715E56D00A9}"/>
    <cellStyle name="Normal 6 18" xfId="32" xr:uid="{1F6AB162-8EB4-4AE3-881E-EDD70977843E}"/>
    <cellStyle name="Normal 6 19" xfId="23" xr:uid="{0E5924B5-97EE-4D93-9742-3393D1344DF7}"/>
    <cellStyle name="Normal 6 2" xfId="15" xr:uid="{00000000-0005-0000-0000-00000F000000}"/>
    <cellStyle name="Normal 6 2 10" xfId="96" xr:uid="{CF362B07-180F-484E-A13E-1601BD9F9170}"/>
    <cellStyle name="Normal 6 2 11" xfId="87" xr:uid="{91473726-36EF-4DD0-8D77-C193F90136D0}"/>
    <cellStyle name="Normal 6 2 12" xfId="78" xr:uid="{AB81FE54-184B-4FB8-ACE5-1EEAFB3F92D3}"/>
    <cellStyle name="Normal 6 2 13" xfId="69" xr:uid="{D3587C6A-0CEF-48B4-B5AA-E9E4B7AC7219}"/>
    <cellStyle name="Normal 6 2 14" xfId="60" xr:uid="{739A9C8E-B0ED-4B16-820D-C7057F74DF31}"/>
    <cellStyle name="Normal 6 2 15" xfId="51" xr:uid="{5C69DFEF-2E07-45A7-813E-E66FB588BE7D}"/>
    <cellStyle name="Normal 6 2 16" xfId="42" xr:uid="{11FB18C8-060B-4C3C-BDD1-7DFBFF9980C9}"/>
    <cellStyle name="Normal 6 2 17" xfId="33" xr:uid="{1C32BE17-5193-47CF-B968-31E173F90F17}"/>
    <cellStyle name="Normal 6 2 18" xfId="24" xr:uid="{183E3C74-80F3-4357-B4E5-25F3C5D4B978}"/>
    <cellStyle name="Normal 6 2 19" xfId="176" xr:uid="{D5806D1C-364C-4F03-AC35-4B81009D92FF}"/>
    <cellStyle name="Normal 6 2 2" xfId="168" xr:uid="{ABD761F7-E996-4FA9-80EA-89D5A85EB397}"/>
    <cellStyle name="Normal 6 2 3" xfId="159" xr:uid="{98529B0A-1E6A-4487-85E4-FF50FC442478}"/>
    <cellStyle name="Normal 6 2 4" xfId="150" xr:uid="{6B2507B4-156B-44B0-A127-838114DB59B4}"/>
    <cellStyle name="Normal 6 2 5" xfId="141" xr:uid="{A2DD537F-09C3-4AFB-B786-2485B4E33515}"/>
    <cellStyle name="Normal 6 2 6" xfId="132" xr:uid="{446BB332-FF87-4117-BFE5-C65F662C976B}"/>
    <cellStyle name="Normal 6 2 7" xfId="123" xr:uid="{C9C7C1EA-E7B4-465E-8455-688F4238208D}"/>
    <cellStyle name="Normal 6 2 8" xfId="114" xr:uid="{4C0B11A8-B38F-4FB5-A10F-675AA06622E2}"/>
    <cellStyle name="Normal 6 2 9" xfId="105" xr:uid="{9BFBC435-ABE5-4219-B254-48D44BEAFF30}"/>
    <cellStyle name="Normal 6 20" xfId="175" xr:uid="{C2A6F362-1777-4359-BAEB-B77780D266F4}"/>
    <cellStyle name="Normal 6 3" xfId="167" xr:uid="{7C14C986-C483-4AA1-B278-A9E574832225}"/>
    <cellStyle name="Normal 6 4" xfId="158" xr:uid="{44D445D3-4390-4F77-806B-828DA9E59B12}"/>
    <cellStyle name="Normal 6 5" xfId="149" xr:uid="{C3324D00-A016-43BF-9431-57AD772DB8F6}"/>
    <cellStyle name="Normal 6 6" xfId="140" xr:uid="{3E8D0F99-9E31-4783-BFCB-229587FA839B}"/>
    <cellStyle name="Normal 6 7" xfId="131" xr:uid="{937808A6-7621-4355-BCF7-1B821685C3E8}"/>
    <cellStyle name="Normal 6 8" xfId="122" xr:uid="{0583E613-46D4-4C41-8EB1-C985DCE72347}"/>
    <cellStyle name="Normal 6 9" xfId="113" xr:uid="{44445FD4-A24F-4B89-9F23-2140DCD600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1529715</xdr:colOff>
      <xdr:row>0</xdr:row>
      <xdr:rowOff>72390</xdr:rowOff>
    </xdr:from>
    <xdr:to>
      <xdr:col>0</xdr:col>
      <xdr:colOff>2081403</xdr:colOff>
      <xdr:row>0</xdr:row>
      <xdr:rowOff>617982</xdr:rowOff>
    </xdr:to>
    <xdr:pic>
      <xdr:nvPicPr>
        <xdr:cNvPr id="2" name="Imagen 1">
          <a:extLst>
            <a:ext uri="{FF2B5EF4-FFF2-40B4-BE49-F238E27FC236}">
              <a16:creationId xmlns:a16="http://schemas.microsoft.com/office/drawing/2014/main" id="{B35D1E7B-38E7-4A92-897B-06DD12E46A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9715" y="72390"/>
          <a:ext cx="551688" cy="5455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1091565</xdr:colOff>
      <xdr:row>0</xdr:row>
      <xdr:rowOff>66675</xdr:rowOff>
    </xdr:from>
    <xdr:to>
      <xdr:col>0</xdr:col>
      <xdr:colOff>1643253</xdr:colOff>
      <xdr:row>0</xdr:row>
      <xdr:rowOff>612267</xdr:rowOff>
    </xdr:to>
    <xdr:pic>
      <xdr:nvPicPr>
        <xdr:cNvPr id="2" name="Imagen 1">
          <a:extLst>
            <a:ext uri="{FF2B5EF4-FFF2-40B4-BE49-F238E27FC236}">
              <a16:creationId xmlns:a16="http://schemas.microsoft.com/office/drawing/2014/main" id="{A49CA67B-6028-4FED-AECC-39E309D5F9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565" y="66675"/>
          <a:ext cx="551688" cy="545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1002030</xdr:colOff>
      <xdr:row>0</xdr:row>
      <xdr:rowOff>76200</xdr:rowOff>
    </xdr:from>
    <xdr:to>
      <xdr:col>0</xdr:col>
      <xdr:colOff>1553718</xdr:colOff>
      <xdr:row>0</xdr:row>
      <xdr:rowOff>621792</xdr:rowOff>
    </xdr:to>
    <xdr:pic>
      <xdr:nvPicPr>
        <xdr:cNvPr id="2" name="Imagen 1">
          <a:extLst>
            <a:ext uri="{FF2B5EF4-FFF2-40B4-BE49-F238E27FC236}">
              <a16:creationId xmlns:a16="http://schemas.microsoft.com/office/drawing/2014/main" id="{2F432A4E-AAB7-42C4-A77E-D44BEE001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030" y="76200"/>
          <a:ext cx="551688" cy="5455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1988820</xdr:colOff>
      <xdr:row>0</xdr:row>
      <xdr:rowOff>85725</xdr:rowOff>
    </xdr:from>
    <xdr:to>
      <xdr:col>0</xdr:col>
      <xdr:colOff>2540508</xdr:colOff>
      <xdr:row>0</xdr:row>
      <xdr:rowOff>631317</xdr:rowOff>
    </xdr:to>
    <xdr:pic>
      <xdr:nvPicPr>
        <xdr:cNvPr id="2" name="Imagen 1">
          <a:extLst>
            <a:ext uri="{FF2B5EF4-FFF2-40B4-BE49-F238E27FC236}">
              <a16:creationId xmlns:a16="http://schemas.microsoft.com/office/drawing/2014/main" id="{2A8DC2F7-7C75-44F2-B65D-FCD4DAB23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8820" y="85725"/>
          <a:ext cx="551688" cy="5455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8"/>
  <sheetViews>
    <sheetView showGridLines="0" tabSelected="1" zoomScaleNormal="100" workbookViewId="0">
      <selection activeCell="I1" sqref="I1"/>
    </sheetView>
  </sheetViews>
  <sheetFormatPr baseColWidth="10" defaultColWidth="12" defaultRowHeight="11.25" x14ac:dyDescent="0.2"/>
  <cols>
    <col min="1" max="1" width="62.83203125" style="1" customWidth="1"/>
    <col min="2" max="2" width="13.6640625" style="1" bestFit="1" customWidth="1"/>
    <col min="3" max="3" width="14" style="1" customWidth="1"/>
    <col min="4" max="4" width="18.33203125" style="1" customWidth="1"/>
    <col min="5" max="5" width="17.1640625" style="1" customWidth="1"/>
    <col min="6" max="6" width="12.6640625" style="1" bestFit="1" customWidth="1"/>
    <col min="7" max="7" width="13.6640625" style="1" bestFit="1" customWidth="1"/>
    <col min="8" max="16384" width="12" style="1"/>
  </cols>
  <sheetData>
    <row r="1" spans="1:8" ht="59.25" customHeight="1" x14ac:dyDescent="0.2">
      <c r="A1" s="35" t="s">
        <v>140</v>
      </c>
      <c r="B1" s="36"/>
      <c r="C1" s="36"/>
      <c r="D1" s="36"/>
      <c r="E1" s="36"/>
      <c r="F1" s="36"/>
      <c r="G1" s="37"/>
    </row>
    <row r="2" spans="1:8" x14ac:dyDescent="0.2">
      <c r="A2" s="18"/>
      <c r="B2" s="32" t="s">
        <v>56</v>
      </c>
      <c r="C2" s="33"/>
      <c r="D2" s="33"/>
      <c r="E2" s="33"/>
      <c r="F2" s="34"/>
      <c r="G2" s="38" t="s">
        <v>55</v>
      </c>
    </row>
    <row r="3" spans="1:8" ht="24.95" customHeight="1" x14ac:dyDescent="0.2">
      <c r="A3" s="19" t="s">
        <v>50</v>
      </c>
      <c r="B3" s="2" t="s">
        <v>51</v>
      </c>
      <c r="C3" s="2" t="s">
        <v>114</v>
      </c>
      <c r="D3" s="2" t="s">
        <v>52</v>
      </c>
      <c r="E3" s="2" t="s">
        <v>53</v>
      </c>
      <c r="F3" s="2" t="s">
        <v>54</v>
      </c>
      <c r="G3" s="39"/>
    </row>
    <row r="4" spans="1:8" x14ac:dyDescent="0.2">
      <c r="A4" s="12" t="s">
        <v>57</v>
      </c>
      <c r="B4" s="7">
        <f>SUM(B5:B11)</f>
        <v>120507832.81</v>
      </c>
      <c r="C4" s="7">
        <f>SUM(C5:C11)</f>
        <v>1.3824319466948509E-10</v>
      </c>
      <c r="D4" s="7">
        <f>B4+C4</f>
        <v>120507832.81</v>
      </c>
      <c r="E4" s="7">
        <f>SUM(E5:E11)</f>
        <v>27213667.309999999</v>
      </c>
      <c r="F4" s="7">
        <f>SUM(F5:F11)</f>
        <v>27213667.309999999</v>
      </c>
      <c r="G4" s="7">
        <f>D4-E4</f>
        <v>93294165.5</v>
      </c>
    </row>
    <row r="5" spans="1:8" x14ac:dyDescent="0.2">
      <c r="A5" s="44" t="s">
        <v>61</v>
      </c>
      <c r="B5" s="4">
        <v>65018394.020000003</v>
      </c>
      <c r="C5" s="4">
        <v>901791.75</v>
      </c>
      <c r="D5" s="4">
        <f t="shared" ref="D5:D68" si="0">B5+C5</f>
        <v>65920185.770000003</v>
      </c>
      <c r="E5" s="4">
        <v>15366190.140000001</v>
      </c>
      <c r="F5" s="4">
        <v>15366190.140000001</v>
      </c>
      <c r="G5" s="4">
        <f t="shared" ref="G5:G68" si="1">D5-E5</f>
        <v>50553995.630000003</v>
      </c>
      <c r="H5" s="28">
        <v>1100</v>
      </c>
    </row>
    <row r="6" spans="1:8" x14ac:dyDescent="0.2">
      <c r="A6" s="44" t="s">
        <v>62</v>
      </c>
      <c r="B6" s="4">
        <v>108000</v>
      </c>
      <c r="C6" s="4">
        <v>300000</v>
      </c>
      <c r="D6" s="4">
        <f t="shared" si="0"/>
        <v>408000</v>
      </c>
      <c r="E6" s="4">
        <v>68379.820000000007</v>
      </c>
      <c r="F6" s="4">
        <v>68379.820000000007</v>
      </c>
      <c r="G6" s="4">
        <f t="shared" si="1"/>
        <v>339620.18</v>
      </c>
      <c r="H6" s="28">
        <v>1200</v>
      </c>
    </row>
    <row r="7" spans="1:8" x14ac:dyDescent="0.2">
      <c r="A7" s="44" t="s">
        <v>63</v>
      </c>
      <c r="B7" s="4">
        <v>13164122.689999999</v>
      </c>
      <c r="C7" s="4">
        <v>-5430.64</v>
      </c>
      <c r="D7" s="4">
        <f t="shared" si="0"/>
        <v>13158692.049999999</v>
      </c>
      <c r="E7" s="4">
        <v>1592729.13</v>
      </c>
      <c r="F7" s="4">
        <v>1592729.13</v>
      </c>
      <c r="G7" s="4">
        <f t="shared" si="1"/>
        <v>11565962.919999998</v>
      </c>
      <c r="H7" s="28">
        <v>1300</v>
      </c>
    </row>
    <row r="8" spans="1:8" x14ac:dyDescent="0.2">
      <c r="A8" s="44" t="s">
        <v>33</v>
      </c>
      <c r="B8" s="4">
        <v>22409675.329999998</v>
      </c>
      <c r="C8" s="4">
        <v>-1249990.71</v>
      </c>
      <c r="D8" s="4">
        <f t="shared" si="0"/>
        <v>21159684.619999997</v>
      </c>
      <c r="E8" s="4">
        <v>4238346.75</v>
      </c>
      <c r="F8" s="4">
        <v>4238346.75</v>
      </c>
      <c r="G8" s="4">
        <f t="shared" si="1"/>
        <v>16921337.869999997</v>
      </c>
      <c r="H8" s="28">
        <v>1400</v>
      </c>
    </row>
    <row r="9" spans="1:8" x14ac:dyDescent="0.2">
      <c r="A9" s="44" t="s">
        <v>64</v>
      </c>
      <c r="B9" s="4">
        <v>19632640.77</v>
      </c>
      <c r="C9" s="4">
        <v>53629.599999999999</v>
      </c>
      <c r="D9" s="4">
        <f t="shared" si="0"/>
        <v>19686270.370000001</v>
      </c>
      <c r="E9" s="4">
        <v>5948021.4699999997</v>
      </c>
      <c r="F9" s="4">
        <v>5948021.4699999997</v>
      </c>
      <c r="G9" s="4">
        <f t="shared" si="1"/>
        <v>13738248.900000002</v>
      </c>
      <c r="H9" s="28">
        <v>1500</v>
      </c>
    </row>
    <row r="10" spans="1:8" x14ac:dyDescent="0.2">
      <c r="A10" s="44" t="s">
        <v>34</v>
      </c>
      <c r="B10" s="4">
        <v>175000</v>
      </c>
      <c r="C10" s="4">
        <v>0</v>
      </c>
      <c r="D10" s="4">
        <f t="shared" si="0"/>
        <v>175000</v>
      </c>
      <c r="E10" s="4">
        <v>0</v>
      </c>
      <c r="F10" s="4">
        <v>0</v>
      </c>
      <c r="G10" s="4">
        <f t="shared" si="1"/>
        <v>175000</v>
      </c>
      <c r="H10" s="28">
        <v>1600</v>
      </c>
    </row>
    <row r="11" spans="1:8" x14ac:dyDescent="0.2">
      <c r="A11" s="44" t="s">
        <v>65</v>
      </c>
      <c r="B11" s="4">
        <v>0</v>
      </c>
      <c r="C11" s="4">
        <v>0</v>
      </c>
      <c r="D11" s="4">
        <f t="shared" si="0"/>
        <v>0</v>
      </c>
      <c r="E11" s="4">
        <v>0</v>
      </c>
      <c r="F11" s="4">
        <v>0</v>
      </c>
      <c r="G11" s="4">
        <f t="shared" si="1"/>
        <v>0</v>
      </c>
      <c r="H11" s="28">
        <v>1700</v>
      </c>
    </row>
    <row r="12" spans="1:8" x14ac:dyDescent="0.2">
      <c r="A12" s="12" t="s">
        <v>119</v>
      </c>
      <c r="B12" s="8">
        <f>SUM(B13:B21)</f>
        <v>47260580</v>
      </c>
      <c r="C12" s="8">
        <f>SUM(C13:C21)</f>
        <v>27976238.300000001</v>
      </c>
      <c r="D12" s="8">
        <f t="shared" si="0"/>
        <v>75236818.299999997</v>
      </c>
      <c r="E12" s="8">
        <f>SUM(E13:E21)</f>
        <v>3502723.17</v>
      </c>
      <c r="F12" s="8">
        <f>SUM(F13:F21)</f>
        <v>3205774.26</v>
      </c>
      <c r="G12" s="8">
        <f t="shared" si="1"/>
        <v>71734095.129999995</v>
      </c>
      <c r="H12" s="29">
        <v>0</v>
      </c>
    </row>
    <row r="13" spans="1:8" x14ac:dyDescent="0.2">
      <c r="A13" s="44" t="s">
        <v>66</v>
      </c>
      <c r="B13" s="4">
        <v>3496650</v>
      </c>
      <c r="C13" s="4">
        <v>100800</v>
      </c>
      <c r="D13" s="4">
        <f t="shared" si="0"/>
        <v>3597450</v>
      </c>
      <c r="E13" s="4">
        <v>660110.38</v>
      </c>
      <c r="F13" s="4">
        <v>660110.38</v>
      </c>
      <c r="G13" s="4">
        <f t="shared" si="1"/>
        <v>2937339.62</v>
      </c>
      <c r="H13" s="28">
        <v>2100</v>
      </c>
    </row>
    <row r="14" spans="1:8" x14ac:dyDescent="0.2">
      <c r="A14" s="44" t="s">
        <v>67</v>
      </c>
      <c r="B14" s="4">
        <v>315000</v>
      </c>
      <c r="C14" s="4">
        <v>0</v>
      </c>
      <c r="D14" s="4">
        <f t="shared" si="0"/>
        <v>315000</v>
      </c>
      <c r="E14" s="4">
        <v>77085.78</v>
      </c>
      <c r="F14" s="4">
        <v>82710.320000000007</v>
      </c>
      <c r="G14" s="4">
        <f t="shared" si="1"/>
        <v>237914.22</v>
      </c>
      <c r="H14" s="28">
        <v>2200</v>
      </c>
    </row>
    <row r="15" spans="1:8" x14ac:dyDescent="0.2">
      <c r="A15" s="44" t="s">
        <v>68</v>
      </c>
      <c r="B15" s="4">
        <v>363000</v>
      </c>
      <c r="C15" s="4">
        <v>0</v>
      </c>
      <c r="D15" s="4">
        <f t="shared" si="0"/>
        <v>363000</v>
      </c>
      <c r="E15" s="4">
        <v>0</v>
      </c>
      <c r="F15" s="4">
        <v>0</v>
      </c>
      <c r="G15" s="4">
        <f t="shared" si="1"/>
        <v>363000</v>
      </c>
      <c r="H15" s="28">
        <v>2300</v>
      </c>
    </row>
    <row r="16" spans="1:8" x14ac:dyDescent="0.2">
      <c r="A16" s="44" t="s">
        <v>69</v>
      </c>
      <c r="B16" s="4">
        <v>22433000</v>
      </c>
      <c r="C16" s="4">
        <v>23110837.379999999</v>
      </c>
      <c r="D16" s="4">
        <f t="shared" si="0"/>
        <v>45543837.379999995</v>
      </c>
      <c r="E16" s="4">
        <v>967812.94</v>
      </c>
      <c r="F16" s="4">
        <v>700691.94</v>
      </c>
      <c r="G16" s="4">
        <f t="shared" si="1"/>
        <v>44576024.439999998</v>
      </c>
      <c r="H16" s="28">
        <v>2400</v>
      </c>
    </row>
    <row r="17" spans="1:8" x14ac:dyDescent="0.2">
      <c r="A17" s="44" t="s">
        <v>70</v>
      </c>
      <c r="B17" s="4">
        <v>2775550</v>
      </c>
      <c r="C17" s="4">
        <v>203424.8</v>
      </c>
      <c r="D17" s="4">
        <f t="shared" si="0"/>
        <v>2978974.8</v>
      </c>
      <c r="E17" s="4">
        <v>207232.8</v>
      </c>
      <c r="F17" s="4">
        <v>186288.8</v>
      </c>
      <c r="G17" s="4">
        <f t="shared" si="1"/>
        <v>2771742</v>
      </c>
      <c r="H17" s="28">
        <v>2500</v>
      </c>
    </row>
    <row r="18" spans="1:8" x14ac:dyDescent="0.2">
      <c r="A18" s="44" t="s">
        <v>71</v>
      </c>
      <c r="B18" s="4">
        <v>7145000</v>
      </c>
      <c r="C18" s="4">
        <v>4691575.12</v>
      </c>
      <c r="D18" s="4">
        <f t="shared" si="0"/>
        <v>11836575.120000001</v>
      </c>
      <c r="E18" s="4">
        <v>1300434.03</v>
      </c>
      <c r="F18" s="4">
        <v>1300434.03</v>
      </c>
      <c r="G18" s="4">
        <f t="shared" si="1"/>
        <v>10536141.090000002</v>
      </c>
      <c r="H18" s="28">
        <v>2600</v>
      </c>
    </row>
    <row r="19" spans="1:8" x14ac:dyDescent="0.2">
      <c r="A19" s="44" t="s">
        <v>72</v>
      </c>
      <c r="B19" s="4">
        <v>3566280</v>
      </c>
      <c r="C19" s="4">
        <v>0</v>
      </c>
      <c r="D19" s="4">
        <f t="shared" si="0"/>
        <v>3566280</v>
      </c>
      <c r="E19" s="4">
        <v>34655.17</v>
      </c>
      <c r="F19" s="4">
        <v>34655.17</v>
      </c>
      <c r="G19" s="4">
        <f t="shared" si="1"/>
        <v>3531624.83</v>
      </c>
      <c r="H19" s="28">
        <v>2700</v>
      </c>
    </row>
    <row r="20" spans="1:8" x14ac:dyDescent="0.2">
      <c r="A20" s="44" t="s">
        <v>73</v>
      </c>
      <c r="B20" s="4">
        <v>0</v>
      </c>
      <c r="C20" s="4">
        <v>0</v>
      </c>
      <c r="D20" s="4">
        <f t="shared" si="0"/>
        <v>0</v>
      </c>
      <c r="E20" s="4">
        <v>0</v>
      </c>
      <c r="F20" s="4">
        <v>0</v>
      </c>
      <c r="G20" s="4">
        <f t="shared" si="1"/>
        <v>0</v>
      </c>
      <c r="H20" s="28">
        <v>2800</v>
      </c>
    </row>
    <row r="21" spans="1:8" x14ac:dyDescent="0.2">
      <c r="A21" s="44" t="s">
        <v>74</v>
      </c>
      <c r="B21" s="4">
        <v>7166100</v>
      </c>
      <c r="C21" s="4">
        <v>-130399</v>
      </c>
      <c r="D21" s="4">
        <f t="shared" si="0"/>
        <v>7035701</v>
      </c>
      <c r="E21" s="4">
        <v>255392.07</v>
      </c>
      <c r="F21" s="4">
        <v>240883.62</v>
      </c>
      <c r="G21" s="4">
        <f t="shared" si="1"/>
        <v>6780308.9299999997</v>
      </c>
      <c r="H21" s="28">
        <v>2900</v>
      </c>
    </row>
    <row r="22" spans="1:8" x14ac:dyDescent="0.2">
      <c r="A22" s="12" t="s">
        <v>58</v>
      </c>
      <c r="B22" s="8">
        <f>SUM(B23:B31)</f>
        <v>97770392.299999997</v>
      </c>
      <c r="C22" s="8">
        <f>SUM(C23:C31)</f>
        <v>-5352592.3600000003</v>
      </c>
      <c r="D22" s="8">
        <f t="shared" si="0"/>
        <v>92417799.939999998</v>
      </c>
      <c r="E22" s="8">
        <f>SUM(E23:E31)</f>
        <v>16270425.039999999</v>
      </c>
      <c r="F22" s="8">
        <f>SUM(F23:F31)</f>
        <v>14074197.039999999</v>
      </c>
      <c r="G22" s="8">
        <f t="shared" si="1"/>
        <v>76147374.900000006</v>
      </c>
      <c r="H22" s="29">
        <v>0</v>
      </c>
    </row>
    <row r="23" spans="1:8" x14ac:dyDescent="0.2">
      <c r="A23" s="44" t="s">
        <v>75</v>
      </c>
      <c r="B23" s="4">
        <v>46024000</v>
      </c>
      <c r="C23" s="4">
        <v>-9382419.4800000004</v>
      </c>
      <c r="D23" s="4">
        <f t="shared" si="0"/>
        <v>36641580.519999996</v>
      </c>
      <c r="E23" s="4">
        <v>7750520.21</v>
      </c>
      <c r="F23" s="4">
        <v>7750520.21</v>
      </c>
      <c r="G23" s="4">
        <f t="shared" si="1"/>
        <v>28891060.309999995</v>
      </c>
      <c r="H23" s="28">
        <v>3100</v>
      </c>
    </row>
    <row r="24" spans="1:8" x14ac:dyDescent="0.2">
      <c r="A24" s="44" t="s">
        <v>76</v>
      </c>
      <c r="B24" s="4">
        <v>1876000</v>
      </c>
      <c r="C24" s="4">
        <v>58800</v>
      </c>
      <c r="D24" s="4">
        <f t="shared" si="0"/>
        <v>1934800</v>
      </c>
      <c r="E24" s="4">
        <v>117962.04</v>
      </c>
      <c r="F24" s="4">
        <v>117962.04</v>
      </c>
      <c r="G24" s="4">
        <f t="shared" si="1"/>
        <v>1816837.96</v>
      </c>
      <c r="H24" s="28">
        <v>3200</v>
      </c>
    </row>
    <row r="25" spans="1:8" x14ac:dyDescent="0.2">
      <c r="A25" s="44" t="s">
        <v>77</v>
      </c>
      <c r="B25" s="4">
        <v>12445000</v>
      </c>
      <c r="C25" s="4">
        <v>1710828</v>
      </c>
      <c r="D25" s="4">
        <f t="shared" si="0"/>
        <v>14155828</v>
      </c>
      <c r="E25" s="4">
        <v>2764137.7</v>
      </c>
      <c r="F25" s="4">
        <v>2764137.7</v>
      </c>
      <c r="G25" s="4">
        <f t="shared" si="1"/>
        <v>11391690.300000001</v>
      </c>
      <c r="H25" s="28">
        <v>3300</v>
      </c>
    </row>
    <row r="26" spans="1:8" x14ac:dyDescent="0.2">
      <c r="A26" s="44" t="s">
        <v>78</v>
      </c>
      <c r="B26" s="4">
        <v>3425500</v>
      </c>
      <c r="C26" s="4">
        <v>0</v>
      </c>
      <c r="D26" s="4">
        <f t="shared" si="0"/>
        <v>3425500</v>
      </c>
      <c r="E26" s="4">
        <v>462443.01</v>
      </c>
      <c r="F26" s="4">
        <v>463377.01</v>
      </c>
      <c r="G26" s="4">
        <f t="shared" si="1"/>
        <v>2963056.99</v>
      </c>
      <c r="H26" s="28">
        <v>3400</v>
      </c>
    </row>
    <row r="27" spans="1:8" x14ac:dyDescent="0.2">
      <c r="A27" s="44" t="s">
        <v>79</v>
      </c>
      <c r="B27" s="4">
        <v>12567000</v>
      </c>
      <c r="C27" s="4">
        <v>1715581.12</v>
      </c>
      <c r="D27" s="4">
        <f t="shared" si="0"/>
        <v>14282581.120000001</v>
      </c>
      <c r="E27" s="4">
        <v>874179.59</v>
      </c>
      <c r="F27" s="4">
        <v>874179.59</v>
      </c>
      <c r="G27" s="4">
        <f t="shared" si="1"/>
        <v>13408401.530000001</v>
      </c>
      <c r="H27" s="28">
        <v>3500</v>
      </c>
    </row>
    <row r="28" spans="1:8" x14ac:dyDescent="0.2">
      <c r="A28" s="44" t="s">
        <v>136</v>
      </c>
      <c r="B28" s="4">
        <v>2867000</v>
      </c>
      <c r="C28" s="4">
        <v>299218</v>
      </c>
      <c r="D28" s="4">
        <f t="shared" si="0"/>
        <v>3166218</v>
      </c>
      <c r="E28" s="4">
        <v>1213519.55</v>
      </c>
      <c r="F28" s="4">
        <v>1213519.55</v>
      </c>
      <c r="G28" s="4">
        <f t="shared" si="1"/>
        <v>1952698.45</v>
      </c>
      <c r="H28" s="28">
        <v>3600</v>
      </c>
    </row>
    <row r="29" spans="1:8" x14ac:dyDescent="0.2">
      <c r="A29" s="44" t="s">
        <v>80</v>
      </c>
      <c r="B29" s="4">
        <v>802000</v>
      </c>
      <c r="C29" s="4">
        <v>0</v>
      </c>
      <c r="D29" s="4">
        <f t="shared" si="0"/>
        <v>802000</v>
      </c>
      <c r="E29" s="4">
        <v>193.1</v>
      </c>
      <c r="F29" s="4">
        <v>193.1</v>
      </c>
      <c r="G29" s="4">
        <f t="shared" si="1"/>
        <v>801806.9</v>
      </c>
      <c r="H29" s="28">
        <v>3700</v>
      </c>
    </row>
    <row r="30" spans="1:8" x14ac:dyDescent="0.2">
      <c r="A30" s="44" t="s">
        <v>81</v>
      </c>
      <c r="B30" s="4">
        <v>435000</v>
      </c>
      <c r="C30" s="4">
        <v>0</v>
      </c>
      <c r="D30" s="4">
        <f t="shared" si="0"/>
        <v>435000</v>
      </c>
      <c r="E30" s="4">
        <v>23498.61</v>
      </c>
      <c r="F30" s="4">
        <v>23498.61</v>
      </c>
      <c r="G30" s="4">
        <f t="shared" si="1"/>
        <v>411501.39</v>
      </c>
      <c r="H30" s="28">
        <v>3800</v>
      </c>
    </row>
    <row r="31" spans="1:8" x14ac:dyDescent="0.2">
      <c r="A31" s="44" t="s">
        <v>18</v>
      </c>
      <c r="B31" s="4">
        <v>17328892.300000001</v>
      </c>
      <c r="C31" s="4">
        <v>245400</v>
      </c>
      <c r="D31" s="4">
        <f t="shared" si="0"/>
        <v>17574292.300000001</v>
      </c>
      <c r="E31" s="4">
        <v>3063971.23</v>
      </c>
      <c r="F31" s="4">
        <v>866809.23</v>
      </c>
      <c r="G31" s="4">
        <f t="shared" si="1"/>
        <v>14510321.07</v>
      </c>
      <c r="H31" s="28">
        <v>3900</v>
      </c>
    </row>
    <row r="32" spans="1:8" x14ac:dyDescent="0.2">
      <c r="A32" s="12" t="s">
        <v>120</v>
      </c>
      <c r="B32" s="8">
        <f>SUM(B33:B41)</f>
        <v>100000</v>
      </c>
      <c r="C32" s="8">
        <f>SUM(C33:C41)</f>
        <v>0</v>
      </c>
      <c r="D32" s="8">
        <f t="shared" si="0"/>
        <v>100000</v>
      </c>
      <c r="E32" s="8">
        <f>SUM(E33:E41)</f>
        <v>0</v>
      </c>
      <c r="F32" s="8">
        <f>SUM(F33:F41)</f>
        <v>0</v>
      </c>
      <c r="G32" s="8">
        <f t="shared" si="1"/>
        <v>100000</v>
      </c>
      <c r="H32" s="29">
        <v>0</v>
      </c>
    </row>
    <row r="33" spans="1:8" x14ac:dyDescent="0.2">
      <c r="A33" s="44" t="s">
        <v>82</v>
      </c>
      <c r="B33" s="4">
        <v>0</v>
      </c>
      <c r="C33" s="4">
        <v>0</v>
      </c>
      <c r="D33" s="4">
        <f t="shared" si="0"/>
        <v>0</v>
      </c>
      <c r="E33" s="4">
        <v>0</v>
      </c>
      <c r="F33" s="4">
        <v>0</v>
      </c>
      <c r="G33" s="4">
        <f t="shared" si="1"/>
        <v>0</v>
      </c>
      <c r="H33" s="28">
        <v>4100</v>
      </c>
    </row>
    <row r="34" spans="1:8" x14ac:dyDescent="0.2">
      <c r="A34" s="44" t="s">
        <v>83</v>
      </c>
      <c r="B34" s="4">
        <v>0</v>
      </c>
      <c r="C34" s="4">
        <v>0</v>
      </c>
      <c r="D34" s="4">
        <f t="shared" si="0"/>
        <v>0</v>
      </c>
      <c r="E34" s="4">
        <v>0</v>
      </c>
      <c r="F34" s="4">
        <v>0</v>
      </c>
      <c r="G34" s="4">
        <f t="shared" si="1"/>
        <v>0</v>
      </c>
      <c r="H34" s="28">
        <v>4200</v>
      </c>
    </row>
    <row r="35" spans="1:8" x14ac:dyDescent="0.2">
      <c r="A35" s="44" t="s">
        <v>84</v>
      </c>
      <c r="B35" s="4">
        <v>0</v>
      </c>
      <c r="C35" s="4">
        <v>0</v>
      </c>
      <c r="D35" s="4">
        <f t="shared" si="0"/>
        <v>0</v>
      </c>
      <c r="E35" s="4">
        <v>0</v>
      </c>
      <c r="F35" s="4">
        <v>0</v>
      </c>
      <c r="G35" s="4">
        <f t="shared" si="1"/>
        <v>0</v>
      </c>
      <c r="H35" s="28">
        <v>4300</v>
      </c>
    </row>
    <row r="36" spans="1:8" x14ac:dyDescent="0.2">
      <c r="A36" s="44" t="s">
        <v>85</v>
      </c>
      <c r="B36" s="4">
        <v>100000</v>
      </c>
      <c r="C36" s="4">
        <v>0</v>
      </c>
      <c r="D36" s="4">
        <f t="shared" si="0"/>
        <v>100000</v>
      </c>
      <c r="E36" s="4">
        <v>0</v>
      </c>
      <c r="F36" s="4">
        <v>0</v>
      </c>
      <c r="G36" s="4">
        <f t="shared" si="1"/>
        <v>100000</v>
      </c>
      <c r="H36" s="28">
        <v>4400</v>
      </c>
    </row>
    <row r="37" spans="1:8" x14ac:dyDescent="0.2">
      <c r="A37" s="44" t="s">
        <v>39</v>
      </c>
      <c r="B37" s="4">
        <v>0</v>
      </c>
      <c r="C37" s="4">
        <v>0</v>
      </c>
      <c r="D37" s="4">
        <f t="shared" si="0"/>
        <v>0</v>
      </c>
      <c r="E37" s="4">
        <v>0</v>
      </c>
      <c r="F37" s="4">
        <v>0</v>
      </c>
      <c r="G37" s="4">
        <f t="shared" si="1"/>
        <v>0</v>
      </c>
      <c r="H37" s="28">
        <v>4500</v>
      </c>
    </row>
    <row r="38" spans="1:8" x14ac:dyDescent="0.2">
      <c r="A38" s="44" t="s">
        <v>86</v>
      </c>
      <c r="B38" s="4">
        <v>0</v>
      </c>
      <c r="C38" s="4">
        <v>0</v>
      </c>
      <c r="D38" s="4">
        <f t="shared" si="0"/>
        <v>0</v>
      </c>
      <c r="E38" s="4">
        <v>0</v>
      </c>
      <c r="F38" s="4">
        <v>0</v>
      </c>
      <c r="G38" s="4">
        <f t="shared" si="1"/>
        <v>0</v>
      </c>
      <c r="H38" s="28">
        <v>4600</v>
      </c>
    </row>
    <row r="39" spans="1:8" x14ac:dyDescent="0.2">
      <c r="A39" s="44" t="s">
        <v>87</v>
      </c>
      <c r="B39" s="4">
        <v>0</v>
      </c>
      <c r="C39" s="4">
        <v>0</v>
      </c>
      <c r="D39" s="4">
        <f t="shared" si="0"/>
        <v>0</v>
      </c>
      <c r="E39" s="4">
        <v>0</v>
      </c>
      <c r="F39" s="4">
        <v>0</v>
      </c>
      <c r="G39" s="4">
        <f t="shared" si="1"/>
        <v>0</v>
      </c>
      <c r="H39" s="28">
        <v>4700</v>
      </c>
    </row>
    <row r="40" spans="1:8" x14ac:dyDescent="0.2">
      <c r="A40" s="44" t="s">
        <v>35</v>
      </c>
      <c r="B40" s="4">
        <v>0</v>
      </c>
      <c r="C40" s="4">
        <v>0</v>
      </c>
      <c r="D40" s="4">
        <f t="shared" si="0"/>
        <v>0</v>
      </c>
      <c r="E40" s="4">
        <v>0</v>
      </c>
      <c r="F40" s="4">
        <v>0</v>
      </c>
      <c r="G40" s="4">
        <f t="shared" si="1"/>
        <v>0</v>
      </c>
      <c r="H40" s="28">
        <v>4800</v>
      </c>
    </row>
    <row r="41" spans="1:8" x14ac:dyDescent="0.2">
      <c r="A41" s="44" t="s">
        <v>88</v>
      </c>
      <c r="B41" s="4">
        <v>0</v>
      </c>
      <c r="C41" s="4">
        <v>0</v>
      </c>
      <c r="D41" s="4">
        <f t="shared" si="0"/>
        <v>0</v>
      </c>
      <c r="E41" s="4">
        <v>0</v>
      </c>
      <c r="F41" s="4">
        <v>0</v>
      </c>
      <c r="G41" s="4">
        <f t="shared" si="1"/>
        <v>0</v>
      </c>
      <c r="H41" s="28">
        <v>4900</v>
      </c>
    </row>
    <row r="42" spans="1:8" x14ac:dyDescent="0.2">
      <c r="A42" s="12" t="s">
        <v>121</v>
      </c>
      <c r="B42" s="8">
        <f>SUM(B43:B51)</f>
        <v>10570750</v>
      </c>
      <c r="C42" s="8">
        <f>SUM(C43:C51)</f>
        <v>17338010.669999998</v>
      </c>
      <c r="D42" s="8">
        <f t="shared" si="0"/>
        <v>27908760.669999998</v>
      </c>
      <c r="E42" s="8">
        <f>SUM(E43:E51)</f>
        <v>404835.63</v>
      </c>
      <c r="F42" s="8">
        <f>SUM(F43:F51)</f>
        <v>404835.63</v>
      </c>
      <c r="G42" s="8">
        <f t="shared" si="1"/>
        <v>27503925.039999999</v>
      </c>
      <c r="H42" s="29">
        <v>0</v>
      </c>
    </row>
    <row r="43" spans="1:8" x14ac:dyDescent="0.2">
      <c r="A43" s="44" t="s">
        <v>89</v>
      </c>
      <c r="B43" s="4">
        <v>1130000</v>
      </c>
      <c r="C43" s="4">
        <v>0</v>
      </c>
      <c r="D43" s="4">
        <f t="shared" si="0"/>
        <v>1130000</v>
      </c>
      <c r="E43" s="4">
        <v>0</v>
      </c>
      <c r="F43" s="4">
        <v>0</v>
      </c>
      <c r="G43" s="4">
        <f t="shared" si="1"/>
        <v>1130000</v>
      </c>
      <c r="H43" s="28">
        <v>5100</v>
      </c>
    </row>
    <row r="44" spans="1:8" x14ac:dyDescent="0.2">
      <c r="A44" s="44" t="s">
        <v>90</v>
      </c>
      <c r="B44" s="4">
        <v>220000</v>
      </c>
      <c r="C44" s="4">
        <v>0</v>
      </c>
      <c r="D44" s="4">
        <f t="shared" si="0"/>
        <v>220000</v>
      </c>
      <c r="E44" s="4">
        <v>0</v>
      </c>
      <c r="F44" s="4">
        <v>0</v>
      </c>
      <c r="G44" s="4">
        <f t="shared" si="1"/>
        <v>220000</v>
      </c>
      <c r="H44" s="28">
        <v>5200</v>
      </c>
    </row>
    <row r="45" spans="1:8" x14ac:dyDescent="0.2">
      <c r="A45" s="44" t="s">
        <v>91</v>
      </c>
      <c r="B45" s="4">
        <v>95000</v>
      </c>
      <c r="C45" s="4">
        <v>0</v>
      </c>
      <c r="D45" s="4">
        <f t="shared" si="0"/>
        <v>95000</v>
      </c>
      <c r="E45" s="4">
        <v>0</v>
      </c>
      <c r="F45" s="4">
        <v>0</v>
      </c>
      <c r="G45" s="4">
        <f t="shared" si="1"/>
        <v>95000</v>
      </c>
      <c r="H45" s="28">
        <v>5300</v>
      </c>
    </row>
    <row r="46" spans="1:8" x14ac:dyDescent="0.2">
      <c r="A46" s="44" t="s">
        <v>92</v>
      </c>
      <c r="B46" s="4">
        <v>275250</v>
      </c>
      <c r="C46" s="4">
        <v>2700000</v>
      </c>
      <c r="D46" s="4">
        <f t="shared" si="0"/>
        <v>2975250</v>
      </c>
      <c r="E46" s="4">
        <v>0</v>
      </c>
      <c r="F46" s="4">
        <v>0</v>
      </c>
      <c r="G46" s="4">
        <f t="shared" si="1"/>
        <v>2975250</v>
      </c>
      <c r="H46" s="28">
        <v>5400</v>
      </c>
    </row>
    <row r="47" spans="1:8" x14ac:dyDescent="0.2">
      <c r="A47" s="44" t="s">
        <v>93</v>
      </c>
      <c r="B47" s="4">
        <v>0</v>
      </c>
      <c r="C47" s="4">
        <v>0</v>
      </c>
      <c r="D47" s="4">
        <f t="shared" si="0"/>
        <v>0</v>
      </c>
      <c r="E47" s="4">
        <v>0</v>
      </c>
      <c r="F47" s="4">
        <v>0</v>
      </c>
      <c r="G47" s="4">
        <f t="shared" si="1"/>
        <v>0</v>
      </c>
      <c r="H47" s="28">
        <v>5500</v>
      </c>
    </row>
    <row r="48" spans="1:8" x14ac:dyDescent="0.2">
      <c r="A48" s="44" t="s">
        <v>94</v>
      </c>
      <c r="B48" s="4">
        <v>7752500</v>
      </c>
      <c r="C48" s="4">
        <v>12173160.119999999</v>
      </c>
      <c r="D48" s="4">
        <f t="shared" si="0"/>
        <v>19925660.119999997</v>
      </c>
      <c r="E48" s="4">
        <v>404835.63</v>
      </c>
      <c r="F48" s="4">
        <v>404835.63</v>
      </c>
      <c r="G48" s="4">
        <f t="shared" si="1"/>
        <v>19520824.489999998</v>
      </c>
      <c r="H48" s="28">
        <v>5600</v>
      </c>
    </row>
    <row r="49" spans="1:8" x14ac:dyDescent="0.2">
      <c r="A49" s="44" t="s">
        <v>95</v>
      </c>
      <c r="B49" s="4">
        <v>0</v>
      </c>
      <c r="C49" s="4">
        <v>0</v>
      </c>
      <c r="D49" s="4">
        <f t="shared" si="0"/>
        <v>0</v>
      </c>
      <c r="E49" s="4">
        <v>0</v>
      </c>
      <c r="F49" s="4">
        <v>0</v>
      </c>
      <c r="G49" s="4">
        <f t="shared" si="1"/>
        <v>0</v>
      </c>
      <c r="H49" s="28">
        <v>5700</v>
      </c>
    </row>
    <row r="50" spans="1:8" x14ac:dyDescent="0.2">
      <c r="A50" s="44" t="s">
        <v>96</v>
      </c>
      <c r="B50" s="4">
        <v>115000</v>
      </c>
      <c r="C50" s="4">
        <v>2344850.5499999998</v>
      </c>
      <c r="D50" s="4">
        <f t="shared" si="0"/>
        <v>2459850.5499999998</v>
      </c>
      <c r="E50" s="4">
        <v>0</v>
      </c>
      <c r="F50" s="4">
        <v>0</v>
      </c>
      <c r="G50" s="4">
        <f t="shared" si="1"/>
        <v>2459850.5499999998</v>
      </c>
      <c r="H50" s="28">
        <v>5800</v>
      </c>
    </row>
    <row r="51" spans="1:8" x14ac:dyDescent="0.2">
      <c r="A51" s="44" t="s">
        <v>97</v>
      </c>
      <c r="B51" s="4">
        <v>983000</v>
      </c>
      <c r="C51" s="4">
        <v>120000</v>
      </c>
      <c r="D51" s="4">
        <f t="shared" si="0"/>
        <v>1103000</v>
      </c>
      <c r="E51" s="4">
        <v>0</v>
      </c>
      <c r="F51" s="4">
        <v>0</v>
      </c>
      <c r="G51" s="4">
        <f t="shared" si="1"/>
        <v>1103000</v>
      </c>
      <c r="H51" s="28">
        <v>5900</v>
      </c>
    </row>
    <row r="52" spans="1:8" x14ac:dyDescent="0.2">
      <c r="A52" s="12" t="s">
        <v>59</v>
      </c>
      <c r="B52" s="8">
        <f>SUM(B53:B55)</f>
        <v>13700000</v>
      </c>
      <c r="C52" s="8">
        <f>SUM(C53:C55)</f>
        <v>87210804.579999998</v>
      </c>
      <c r="D52" s="8">
        <f t="shared" si="0"/>
        <v>100910804.58</v>
      </c>
      <c r="E52" s="8">
        <f>SUM(E53:E55)</f>
        <v>8752718.4800000004</v>
      </c>
      <c r="F52" s="8">
        <f>SUM(F53:F55)</f>
        <v>8626864.6999999993</v>
      </c>
      <c r="G52" s="8">
        <f t="shared" si="1"/>
        <v>92158086.099999994</v>
      </c>
      <c r="H52" s="29">
        <v>0</v>
      </c>
    </row>
    <row r="53" spans="1:8" x14ac:dyDescent="0.2">
      <c r="A53" s="44" t="s">
        <v>98</v>
      </c>
      <c r="B53" s="4">
        <v>13200000</v>
      </c>
      <c r="C53" s="4">
        <v>53396569.579999998</v>
      </c>
      <c r="D53" s="4">
        <f t="shared" si="0"/>
        <v>66596569.579999998</v>
      </c>
      <c r="E53" s="4">
        <v>7034754.3499999996</v>
      </c>
      <c r="F53" s="4">
        <v>7034754.3499999996</v>
      </c>
      <c r="G53" s="4">
        <f t="shared" si="1"/>
        <v>59561815.229999997</v>
      </c>
      <c r="H53" s="28">
        <v>6100</v>
      </c>
    </row>
    <row r="54" spans="1:8" x14ac:dyDescent="0.2">
      <c r="A54" s="44" t="s">
        <v>99</v>
      </c>
      <c r="B54" s="4">
        <v>500000</v>
      </c>
      <c r="C54" s="4">
        <v>33814235</v>
      </c>
      <c r="D54" s="4">
        <f t="shared" si="0"/>
        <v>34314235</v>
      </c>
      <c r="E54" s="4">
        <v>1717964.13</v>
      </c>
      <c r="F54" s="4">
        <v>1592110.35</v>
      </c>
      <c r="G54" s="4">
        <f t="shared" si="1"/>
        <v>32596270.870000001</v>
      </c>
      <c r="H54" s="28">
        <v>6200</v>
      </c>
    </row>
    <row r="55" spans="1:8" x14ac:dyDescent="0.2">
      <c r="A55" s="44" t="s">
        <v>100</v>
      </c>
      <c r="B55" s="4">
        <v>0</v>
      </c>
      <c r="C55" s="4">
        <v>0</v>
      </c>
      <c r="D55" s="4">
        <f t="shared" si="0"/>
        <v>0</v>
      </c>
      <c r="E55" s="4">
        <v>0</v>
      </c>
      <c r="F55" s="4">
        <v>0</v>
      </c>
      <c r="G55" s="4">
        <f t="shared" si="1"/>
        <v>0</v>
      </c>
      <c r="H55" s="28">
        <v>6300</v>
      </c>
    </row>
    <row r="56" spans="1:8" x14ac:dyDescent="0.2">
      <c r="A56" s="12" t="s">
        <v>122</v>
      </c>
      <c r="B56" s="8">
        <f>SUM(B57:B63)</f>
        <v>338056.82</v>
      </c>
      <c r="C56" s="8">
        <f>SUM(C57:C63)</f>
        <v>0</v>
      </c>
      <c r="D56" s="8">
        <f t="shared" si="0"/>
        <v>338056.82</v>
      </c>
      <c r="E56" s="8">
        <f>SUM(E57:E63)</f>
        <v>0</v>
      </c>
      <c r="F56" s="8">
        <f>SUM(F57:F63)</f>
        <v>0</v>
      </c>
      <c r="G56" s="8">
        <f t="shared" si="1"/>
        <v>338056.82</v>
      </c>
      <c r="H56" s="29">
        <v>0</v>
      </c>
    </row>
    <row r="57" spans="1:8" x14ac:dyDescent="0.2">
      <c r="A57" s="44" t="s">
        <v>137</v>
      </c>
      <c r="B57" s="4">
        <v>0</v>
      </c>
      <c r="C57" s="4">
        <v>0</v>
      </c>
      <c r="D57" s="4">
        <f t="shared" si="0"/>
        <v>0</v>
      </c>
      <c r="E57" s="4">
        <v>0</v>
      </c>
      <c r="F57" s="4">
        <v>0</v>
      </c>
      <c r="G57" s="4">
        <f t="shared" si="1"/>
        <v>0</v>
      </c>
      <c r="H57" s="28">
        <v>7100</v>
      </c>
    </row>
    <row r="58" spans="1:8" x14ac:dyDescent="0.2">
      <c r="A58" s="44" t="s">
        <v>101</v>
      </c>
      <c r="B58" s="4">
        <v>0</v>
      </c>
      <c r="C58" s="4">
        <v>0</v>
      </c>
      <c r="D58" s="4">
        <f t="shared" si="0"/>
        <v>0</v>
      </c>
      <c r="E58" s="4">
        <v>0</v>
      </c>
      <c r="F58" s="4">
        <v>0</v>
      </c>
      <c r="G58" s="4">
        <f t="shared" si="1"/>
        <v>0</v>
      </c>
      <c r="H58" s="28">
        <v>7200</v>
      </c>
    </row>
    <row r="59" spans="1:8" x14ac:dyDescent="0.2">
      <c r="A59" s="44" t="s">
        <v>102</v>
      </c>
      <c r="B59" s="4">
        <v>0</v>
      </c>
      <c r="C59" s="4">
        <v>0</v>
      </c>
      <c r="D59" s="4">
        <f t="shared" si="0"/>
        <v>0</v>
      </c>
      <c r="E59" s="4">
        <v>0</v>
      </c>
      <c r="F59" s="4">
        <v>0</v>
      </c>
      <c r="G59" s="4">
        <f t="shared" si="1"/>
        <v>0</v>
      </c>
      <c r="H59" s="28">
        <v>7300</v>
      </c>
    </row>
    <row r="60" spans="1:8" x14ac:dyDescent="0.2">
      <c r="A60" s="44" t="s">
        <v>103</v>
      </c>
      <c r="B60" s="4">
        <v>0</v>
      </c>
      <c r="C60" s="4">
        <v>0</v>
      </c>
      <c r="D60" s="4">
        <f t="shared" si="0"/>
        <v>0</v>
      </c>
      <c r="E60" s="4">
        <v>0</v>
      </c>
      <c r="F60" s="4">
        <v>0</v>
      </c>
      <c r="G60" s="4">
        <f t="shared" si="1"/>
        <v>0</v>
      </c>
      <c r="H60" s="28">
        <v>7400</v>
      </c>
    </row>
    <row r="61" spans="1:8" x14ac:dyDescent="0.2">
      <c r="A61" s="44" t="s">
        <v>104</v>
      </c>
      <c r="B61" s="4">
        <v>0</v>
      </c>
      <c r="C61" s="4">
        <v>0</v>
      </c>
      <c r="D61" s="4">
        <f t="shared" si="0"/>
        <v>0</v>
      </c>
      <c r="E61" s="4">
        <v>0</v>
      </c>
      <c r="F61" s="4">
        <v>0</v>
      </c>
      <c r="G61" s="4">
        <f t="shared" si="1"/>
        <v>0</v>
      </c>
      <c r="H61" s="28">
        <v>7500</v>
      </c>
    </row>
    <row r="62" spans="1:8" x14ac:dyDescent="0.2">
      <c r="A62" s="44" t="s">
        <v>105</v>
      </c>
      <c r="B62" s="4">
        <v>0</v>
      </c>
      <c r="C62" s="4">
        <v>0</v>
      </c>
      <c r="D62" s="4">
        <f t="shared" si="0"/>
        <v>0</v>
      </c>
      <c r="E62" s="4">
        <v>0</v>
      </c>
      <c r="F62" s="4">
        <v>0</v>
      </c>
      <c r="G62" s="4">
        <f t="shared" si="1"/>
        <v>0</v>
      </c>
      <c r="H62" s="28">
        <v>7600</v>
      </c>
    </row>
    <row r="63" spans="1:8" x14ac:dyDescent="0.2">
      <c r="A63" s="44" t="s">
        <v>106</v>
      </c>
      <c r="B63" s="4">
        <v>338056.82</v>
      </c>
      <c r="C63" s="4">
        <v>0</v>
      </c>
      <c r="D63" s="4">
        <f t="shared" si="0"/>
        <v>338056.82</v>
      </c>
      <c r="E63" s="4">
        <v>0</v>
      </c>
      <c r="F63" s="4">
        <v>0</v>
      </c>
      <c r="G63" s="4">
        <f t="shared" si="1"/>
        <v>338056.82</v>
      </c>
      <c r="H63" s="28">
        <v>7900</v>
      </c>
    </row>
    <row r="64" spans="1:8" x14ac:dyDescent="0.2">
      <c r="A64" s="12" t="s">
        <v>123</v>
      </c>
      <c r="B64" s="8">
        <f>SUM(B65:B67)</f>
        <v>0</v>
      </c>
      <c r="C64" s="8">
        <f>SUM(C65:C67)</f>
        <v>0</v>
      </c>
      <c r="D64" s="8">
        <f t="shared" si="0"/>
        <v>0</v>
      </c>
      <c r="E64" s="8">
        <f>SUM(E65:E67)</f>
        <v>0</v>
      </c>
      <c r="F64" s="8">
        <f>SUM(F65:F67)</f>
        <v>0</v>
      </c>
      <c r="G64" s="8">
        <f t="shared" si="1"/>
        <v>0</v>
      </c>
      <c r="H64" s="29">
        <v>0</v>
      </c>
    </row>
    <row r="65" spans="1:8" x14ac:dyDescent="0.2">
      <c r="A65" s="44" t="s">
        <v>36</v>
      </c>
      <c r="B65" s="4">
        <v>0</v>
      </c>
      <c r="C65" s="4">
        <v>0</v>
      </c>
      <c r="D65" s="4">
        <f t="shared" si="0"/>
        <v>0</v>
      </c>
      <c r="E65" s="4">
        <v>0</v>
      </c>
      <c r="F65" s="4">
        <v>0</v>
      </c>
      <c r="G65" s="4">
        <f t="shared" si="1"/>
        <v>0</v>
      </c>
      <c r="H65" s="28">
        <v>8100</v>
      </c>
    </row>
    <row r="66" spans="1:8" x14ac:dyDescent="0.2">
      <c r="A66" s="44" t="s">
        <v>37</v>
      </c>
      <c r="B66" s="4">
        <v>0</v>
      </c>
      <c r="C66" s="4">
        <v>0</v>
      </c>
      <c r="D66" s="4">
        <f t="shared" si="0"/>
        <v>0</v>
      </c>
      <c r="E66" s="4">
        <v>0</v>
      </c>
      <c r="F66" s="4">
        <v>0</v>
      </c>
      <c r="G66" s="4">
        <f t="shared" si="1"/>
        <v>0</v>
      </c>
      <c r="H66" s="28">
        <v>8300</v>
      </c>
    </row>
    <row r="67" spans="1:8" x14ac:dyDescent="0.2">
      <c r="A67" s="44" t="s">
        <v>38</v>
      </c>
      <c r="B67" s="4">
        <v>0</v>
      </c>
      <c r="C67" s="4">
        <v>0</v>
      </c>
      <c r="D67" s="4">
        <f t="shared" si="0"/>
        <v>0</v>
      </c>
      <c r="E67" s="4">
        <v>0</v>
      </c>
      <c r="F67" s="4">
        <v>0</v>
      </c>
      <c r="G67" s="4">
        <f t="shared" si="1"/>
        <v>0</v>
      </c>
      <c r="H67" s="28">
        <v>8500</v>
      </c>
    </row>
    <row r="68" spans="1:8" x14ac:dyDescent="0.2">
      <c r="A68" s="12" t="s">
        <v>60</v>
      </c>
      <c r="B68" s="8">
        <f>SUM(B69:B75)</f>
        <v>0</v>
      </c>
      <c r="C68" s="8">
        <f>SUM(C69:C75)</f>
        <v>2000000</v>
      </c>
      <c r="D68" s="8">
        <f t="shared" si="0"/>
        <v>2000000</v>
      </c>
      <c r="E68" s="8">
        <f>SUM(E69:E75)</f>
        <v>0</v>
      </c>
      <c r="F68" s="8">
        <f>SUM(F69:F75)</f>
        <v>0</v>
      </c>
      <c r="G68" s="8">
        <f t="shared" si="1"/>
        <v>2000000</v>
      </c>
      <c r="H68" s="29">
        <v>0</v>
      </c>
    </row>
    <row r="69" spans="1:8" x14ac:dyDescent="0.2">
      <c r="A69" s="44" t="s">
        <v>107</v>
      </c>
      <c r="B69" s="4">
        <v>0</v>
      </c>
      <c r="C69" s="4">
        <v>0</v>
      </c>
      <c r="D69" s="4">
        <f t="shared" ref="D69:D75" si="2">B69+C69</f>
        <v>0</v>
      </c>
      <c r="E69" s="4">
        <v>0</v>
      </c>
      <c r="F69" s="4">
        <v>0</v>
      </c>
      <c r="G69" s="4">
        <f t="shared" ref="G69:G75" si="3">D69-E69</f>
        <v>0</v>
      </c>
      <c r="H69" s="28">
        <v>9100</v>
      </c>
    </row>
    <row r="70" spans="1:8" x14ac:dyDescent="0.2">
      <c r="A70" s="44" t="s">
        <v>108</v>
      </c>
      <c r="B70" s="4">
        <v>0</v>
      </c>
      <c r="C70" s="4">
        <v>0</v>
      </c>
      <c r="D70" s="4">
        <f t="shared" si="2"/>
        <v>0</v>
      </c>
      <c r="E70" s="4">
        <v>0</v>
      </c>
      <c r="F70" s="4">
        <v>0</v>
      </c>
      <c r="G70" s="4">
        <f t="shared" si="3"/>
        <v>0</v>
      </c>
      <c r="H70" s="28">
        <v>9200</v>
      </c>
    </row>
    <row r="71" spans="1:8" x14ac:dyDescent="0.2">
      <c r="A71" s="44" t="s">
        <v>109</v>
      </c>
      <c r="B71" s="4">
        <v>0</v>
      </c>
      <c r="C71" s="4">
        <v>0</v>
      </c>
      <c r="D71" s="4">
        <f t="shared" si="2"/>
        <v>0</v>
      </c>
      <c r="E71" s="4">
        <v>0</v>
      </c>
      <c r="F71" s="4">
        <v>0</v>
      </c>
      <c r="G71" s="4">
        <f t="shared" si="3"/>
        <v>0</v>
      </c>
      <c r="H71" s="28">
        <v>9300</v>
      </c>
    </row>
    <row r="72" spans="1:8" x14ac:dyDescent="0.2">
      <c r="A72" s="44" t="s">
        <v>110</v>
      </c>
      <c r="B72" s="4">
        <v>0</v>
      </c>
      <c r="C72" s="4">
        <v>0</v>
      </c>
      <c r="D72" s="4">
        <f t="shared" si="2"/>
        <v>0</v>
      </c>
      <c r="E72" s="4">
        <v>0</v>
      </c>
      <c r="F72" s="4">
        <v>0</v>
      </c>
      <c r="G72" s="4">
        <f t="shared" si="3"/>
        <v>0</v>
      </c>
      <c r="H72" s="28">
        <v>9400</v>
      </c>
    </row>
    <row r="73" spans="1:8" x14ac:dyDescent="0.2">
      <c r="A73" s="44" t="s">
        <v>111</v>
      </c>
      <c r="B73" s="4">
        <v>0</v>
      </c>
      <c r="C73" s="4">
        <v>0</v>
      </c>
      <c r="D73" s="4">
        <f t="shared" si="2"/>
        <v>0</v>
      </c>
      <c r="E73" s="4">
        <v>0</v>
      </c>
      <c r="F73" s="4">
        <v>0</v>
      </c>
      <c r="G73" s="4">
        <f t="shared" si="3"/>
        <v>0</v>
      </c>
      <c r="H73" s="28">
        <v>9500</v>
      </c>
    </row>
    <row r="74" spans="1:8" x14ac:dyDescent="0.2">
      <c r="A74" s="44" t="s">
        <v>112</v>
      </c>
      <c r="B74" s="4">
        <v>0</v>
      </c>
      <c r="C74" s="4">
        <v>0</v>
      </c>
      <c r="D74" s="4">
        <f t="shared" si="2"/>
        <v>0</v>
      </c>
      <c r="E74" s="4">
        <v>0</v>
      </c>
      <c r="F74" s="4">
        <v>0</v>
      </c>
      <c r="G74" s="4">
        <f t="shared" si="3"/>
        <v>0</v>
      </c>
      <c r="H74" s="28">
        <v>9600</v>
      </c>
    </row>
    <row r="75" spans="1:8" x14ac:dyDescent="0.2">
      <c r="A75" s="45" t="s">
        <v>113</v>
      </c>
      <c r="B75" s="9">
        <v>0</v>
      </c>
      <c r="C75" s="9">
        <v>2000000</v>
      </c>
      <c r="D75" s="9">
        <f t="shared" si="2"/>
        <v>2000000</v>
      </c>
      <c r="E75" s="9">
        <v>0</v>
      </c>
      <c r="F75" s="9">
        <v>0</v>
      </c>
      <c r="G75" s="9">
        <f t="shared" si="3"/>
        <v>2000000</v>
      </c>
      <c r="H75" s="28">
        <v>9900</v>
      </c>
    </row>
    <row r="76" spans="1:8" x14ac:dyDescent="0.2">
      <c r="A76" s="46" t="s">
        <v>134</v>
      </c>
      <c r="B76" s="10">
        <f t="shared" ref="B76:G76" si="4">SUM(B4+B12+B22+B32+B42+B52+B56+B64+B68)</f>
        <v>290247611.93000001</v>
      </c>
      <c r="C76" s="10">
        <f t="shared" si="4"/>
        <v>129172461.19</v>
      </c>
      <c r="D76" s="10">
        <f t="shared" si="4"/>
        <v>419420073.12</v>
      </c>
      <c r="E76" s="10">
        <f t="shared" si="4"/>
        <v>56144369.629999995</v>
      </c>
      <c r="F76" s="10">
        <f t="shared" si="4"/>
        <v>53525338.939999998</v>
      </c>
      <c r="G76" s="10">
        <f t="shared" si="4"/>
        <v>363275703.48999995</v>
      </c>
    </row>
    <row r="78" spans="1:8" x14ac:dyDescent="0.2">
      <c r="A78" s="1" t="s">
        <v>117</v>
      </c>
    </row>
  </sheetData>
  <sheetProtection formatCells="0" formatColumns="0" formatRows="0" autoFilter="0"/>
  <mergeCells count="2">
    <mergeCell ref="A1:G1"/>
    <mergeCell ref="G2:G3"/>
  </mergeCells>
  <printOptions horizontalCentered="1"/>
  <pageMargins left="0.51181102362204722" right="0.51181102362204722" top="0.55118110236220474" bottom="0.55118110236220474" header="0.31496062992125984" footer="0.31496062992125984"/>
  <pageSetup paperSize="141" orientation="landscape"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7"/>
  <sheetViews>
    <sheetView showGridLines="0" zoomScaleNormal="100" workbookViewId="0">
      <selection activeCell="M6" sqref="M6"/>
    </sheetView>
  </sheetViews>
  <sheetFormatPr baseColWidth="10" defaultColWidth="12" defaultRowHeight="11.25" x14ac:dyDescent="0.2"/>
  <cols>
    <col min="1" max="1" width="47.6640625" style="1" customWidth="1"/>
    <col min="2" max="7" width="18.33203125" style="1" customWidth="1"/>
    <col min="8" max="16384" width="12" style="1"/>
  </cols>
  <sheetData>
    <row r="1" spans="1:7" ht="55.5" customHeight="1" x14ac:dyDescent="0.2">
      <c r="A1" s="35" t="s">
        <v>141</v>
      </c>
      <c r="B1" s="36"/>
      <c r="C1" s="36"/>
      <c r="D1" s="36"/>
      <c r="E1" s="36"/>
      <c r="F1" s="36"/>
      <c r="G1" s="37"/>
    </row>
    <row r="2" spans="1:7" x14ac:dyDescent="0.2">
      <c r="A2" s="18"/>
      <c r="B2" s="32" t="s">
        <v>56</v>
      </c>
      <c r="C2" s="33"/>
      <c r="D2" s="33"/>
      <c r="E2" s="33"/>
      <c r="F2" s="34"/>
      <c r="G2" s="38" t="s">
        <v>55</v>
      </c>
    </row>
    <row r="3" spans="1:7" ht="24.95" customHeight="1" x14ac:dyDescent="0.2">
      <c r="A3" s="19" t="s">
        <v>50</v>
      </c>
      <c r="B3" s="2" t="s">
        <v>51</v>
      </c>
      <c r="C3" s="2" t="s">
        <v>114</v>
      </c>
      <c r="D3" s="2" t="s">
        <v>52</v>
      </c>
      <c r="E3" s="2" t="s">
        <v>53</v>
      </c>
      <c r="F3" s="2" t="s">
        <v>54</v>
      </c>
      <c r="G3" s="39"/>
    </row>
    <row r="4" spans="1:7" x14ac:dyDescent="0.2">
      <c r="A4" s="23"/>
      <c r="B4" s="17"/>
      <c r="C4" s="17"/>
      <c r="D4" s="17"/>
      <c r="E4" s="17"/>
      <c r="F4" s="17"/>
      <c r="G4" s="17"/>
    </row>
    <row r="5" spans="1:7" x14ac:dyDescent="0.2">
      <c r="A5" s="47" t="s">
        <v>0</v>
      </c>
      <c r="B5" s="4">
        <v>265976861.93000001</v>
      </c>
      <c r="C5" s="4">
        <v>22623645.940000001</v>
      </c>
      <c r="D5" s="4">
        <f>B5+C5</f>
        <v>288600507.87</v>
      </c>
      <c r="E5" s="4">
        <v>46986815.520000003</v>
      </c>
      <c r="F5" s="4">
        <v>44493638.609999999</v>
      </c>
      <c r="G5" s="4">
        <f>D5-E5</f>
        <v>241613692.34999999</v>
      </c>
    </row>
    <row r="6" spans="1:7" x14ac:dyDescent="0.2">
      <c r="A6" s="47"/>
      <c r="B6" s="4"/>
      <c r="C6" s="4"/>
      <c r="D6" s="4"/>
      <c r="E6" s="4"/>
      <c r="F6" s="4"/>
      <c r="G6" s="4"/>
    </row>
    <row r="7" spans="1:7" x14ac:dyDescent="0.2">
      <c r="A7" s="47" t="s">
        <v>1</v>
      </c>
      <c r="B7" s="4">
        <v>24270750</v>
      </c>
      <c r="C7" s="4">
        <v>104548815.25</v>
      </c>
      <c r="D7" s="4">
        <f>B7+C7</f>
        <v>128819565.25</v>
      </c>
      <c r="E7" s="4">
        <v>9157554.1099999994</v>
      </c>
      <c r="F7" s="4">
        <v>9031700.3300000001</v>
      </c>
      <c r="G7" s="4">
        <f>D7-E7</f>
        <v>119662011.14</v>
      </c>
    </row>
    <row r="8" spans="1:7" x14ac:dyDescent="0.2">
      <c r="A8" s="47"/>
      <c r="B8" s="4"/>
      <c r="C8" s="4"/>
      <c r="D8" s="4"/>
      <c r="E8" s="4"/>
      <c r="F8" s="4"/>
      <c r="G8" s="4"/>
    </row>
    <row r="9" spans="1:7" x14ac:dyDescent="0.2">
      <c r="A9" s="47" t="s">
        <v>2</v>
      </c>
      <c r="B9" s="4">
        <v>0</v>
      </c>
      <c r="C9" s="4">
        <v>2000000</v>
      </c>
      <c r="D9" s="4">
        <f>B9+C9</f>
        <v>2000000</v>
      </c>
      <c r="E9" s="4">
        <v>0</v>
      </c>
      <c r="F9" s="4">
        <v>0</v>
      </c>
      <c r="G9" s="4">
        <f>D9-E9</f>
        <v>2000000</v>
      </c>
    </row>
    <row r="10" spans="1:7" x14ac:dyDescent="0.2">
      <c r="A10" s="47"/>
      <c r="B10" s="4"/>
      <c r="C10" s="4"/>
      <c r="D10" s="4"/>
      <c r="E10" s="4"/>
      <c r="F10" s="4"/>
      <c r="G10" s="4"/>
    </row>
    <row r="11" spans="1:7" x14ac:dyDescent="0.2">
      <c r="A11" s="47" t="s">
        <v>39</v>
      </c>
      <c r="B11" s="4">
        <v>0</v>
      </c>
      <c r="C11" s="4">
        <v>0</v>
      </c>
      <c r="D11" s="4">
        <f>B11+C11</f>
        <v>0</v>
      </c>
      <c r="E11" s="4">
        <v>0</v>
      </c>
      <c r="F11" s="4">
        <v>0</v>
      </c>
      <c r="G11" s="4">
        <f>D11-E11</f>
        <v>0</v>
      </c>
    </row>
    <row r="12" spans="1:7" x14ac:dyDescent="0.2">
      <c r="A12" s="47"/>
      <c r="B12" s="4"/>
      <c r="C12" s="4"/>
      <c r="D12" s="4"/>
      <c r="E12" s="4"/>
      <c r="F12" s="4"/>
      <c r="G12" s="4"/>
    </row>
    <row r="13" spans="1:7" x14ac:dyDescent="0.2">
      <c r="A13" s="47" t="s">
        <v>36</v>
      </c>
      <c r="B13" s="4">
        <v>0</v>
      </c>
      <c r="C13" s="4">
        <v>0</v>
      </c>
      <c r="D13" s="4">
        <f>B13+C13</f>
        <v>0</v>
      </c>
      <c r="E13" s="4">
        <v>0</v>
      </c>
      <c r="F13" s="4">
        <v>0</v>
      </c>
      <c r="G13" s="4">
        <f>D13-E13</f>
        <v>0</v>
      </c>
    </row>
    <row r="14" spans="1:7" x14ac:dyDescent="0.2">
      <c r="A14" s="48"/>
      <c r="B14" s="9"/>
      <c r="C14" s="9"/>
      <c r="D14" s="9"/>
      <c r="E14" s="9"/>
      <c r="F14" s="9"/>
      <c r="G14" s="9"/>
    </row>
    <row r="15" spans="1:7" x14ac:dyDescent="0.2">
      <c r="A15" s="49" t="s">
        <v>134</v>
      </c>
      <c r="B15" s="10">
        <f t="shared" ref="B15:G15" si="0">SUM(B5+B7+B9+B11+B13)</f>
        <v>290247611.93000001</v>
      </c>
      <c r="C15" s="10">
        <f t="shared" si="0"/>
        <v>129172461.19</v>
      </c>
      <c r="D15" s="10">
        <f t="shared" si="0"/>
        <v>419420073.12</v>
      </c>
      <c r="E15" s="10">
        <f t="shared" si="0"/>
        <v>56144369.630000003</v>
      </c>
      <c r="F15" s="10">
        <f t="shared" si="0"/>
        <v>53525338.939999998</v>
      </c>
      <c r="G15" s="10">
        <f t="shared" si="0"/>
        <v>363275703.49000001</v>
      </c>
    </row>
    <row r="17" spans="1:1" x14ac:dyDescent="0.2">
      <c r="A17" s="1" t="s">
        <v>117</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paperSize="141"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showGridLines="0" workbookViewId="0">
      <selection activeCell="A32" sqref="A32:G53"/>
    </sheetView>
  </sheetViews>
  <sheetFormatPr baseColWidth="10" defaultColWidth="12" defaultRowHeight="11.25" x14ac:dyDescent="0.2"/>
  <cols>
    <col min="1" max="1" width="66" style="1" customWidth="1"/>
    <col min="2" max="2" width="13.6640625" style="1" bestFit="1" customWidth="1"/>
    <col min="3" max="3" width="13.83203125" style="1" customWidth="1"/>
    <col min="4" max="4" width="17.6640625" style="1" customWidth="1"/>
    <col min="5" max="5" width="18.1640625" style="1" customWidth="1"/>
    <col min="6" max="6" width="12.6640625" style="1" bestFit="1" customWidth="1"/>
    <col min="7" max="7" width="13.6640625" style="1" bestFit="1" customWidth="1"/>
    <col min="8" max="16384" width="12" style="1"/>
  </cols>
  <sheetData>
    <row r="1" spans="1:7" ht="56.25" customHeight="1" x14ac:dyDescent="0.2">
      <c r="A1" s="41" t="s">
        <v>142</v>
      </c>
      <c r="B1" s="42"/>
      <c r="C1" s="42"/>
      <c r="D1" s="42"/>
      <c r="E1" s="42"/>
      <c r="F1" s="42"/>
      <c r="G1" s="43"/>
    </row>
    <row r="2" spans="1:7" x14ac:dyDescent="0.2">
      <c r="A2" s="18"/>
      <c r="B2" s="32" t="s">
        <v>56</v>
      </c>
      <c r="C2" s="33"/>
      <c r="D2" s="33"/>
      <c r="E2" s="33"/>
      <c r="F2" s="34"/>
      <c r="G2" s="27" t="s">
        <v>55</v>
      </c>
    </row>
    <row r="3" spans="1:7" x14ac:dyDescent="0.2">
      <c r="A3" s="22"/>
      <c r="B3" s="3">
        <v>1</v>
      </c>
      <c r="C3" s="3">
        <v>2</v>
      </c>
      <c r="D3" s="3" t="s">
        <v>115</v>
      </c>
      <c r="E3" s="3">
        <v>4</v>
      </c>
      <c r="F3" s="3">
        <v>5</v>
      </c>
      <c r="G3" s="3" t="s">
        <v>116</v>
      </c>
    </row>
    <row r="4" spans="1:7" x14ac:dyDescent="0.2">
      <c r="A4" s="24"/>
      <c r="B4" s="5"/>
      <c r="C4" s="5"/>
      <c r="D4" s="5"/>
      <c r="E4" s="5"/>
      <c r="F4" s="5"/>
      <c r="G4" s="5"/>
    </row>
    <row r="5" spans="1:7" x14ac:dyDescent="0.2">
      <c r="A5" s="25" t="s">
        <v>124</v>
      </c>
      <c r="B5" s="4">
        <v>9170729.0199999996</v>
      </c>
      <c r="C5" s="4">
        <v>3395990.48</v>
      </c>
      <c r="D5" s="4">
        <f>B5+C5</f>
        <v>12566719.5</v>
      </c>
      <c r="E5" s="4">
        <v>1270018.24</v>
      </c>
      <c r="F5" s="4">
        <v>1270018.24</v>
      </c>
      <c r="G5" s="4">
        <f>D5-E5</f>
        <v>11296701.26</v>
      </c>
    </row>
    <row r="6" spans="1:7" x14ac:dyDescent="0.2">
      <c r="A6" s="25" t="s">
        <v>125</v>
      </c>
      <c r="B6" s="4">
        <v>57404649.109999999</v>
      </c>
      <c r="C6" s="4">
        <v>1450780.96</v>
      </c>
      <c r="D6" s="4">
        <f t="shared" ref="D6:D11" si="0">B6+C6</f>
        <v>58855430.07</v>
      </c>
      <c r="E6" s="4">
        <v>12451294.060000001</v>
      </c>
      <c r="F6" s="4">
        <v>12456507.93</v>
      </c>
      <c r="G6" s="4">
        <f t="shared" ref="G6:G11" si="1">D6-E6</f>
        <v>46404136.009999998</v>
      </c>
    </row>
    <row r="7" spans="1:7" x14ac:dyDescent="0.2">
      <c r="A7" s="25" t="s">
        <v>126</v>
      </c>
      <c r="B7" s="4">
        <v>76382178.219999999</v>
      </c>
      <c r="C7" s="4">
        <v>-7223522.3899999997</v>
      </c>
      <c r="D7" s="4">
        <f t="shared" si="0"/>
        <v>69158655.829999998</v>
      </c>
      <c r="E7" s="4">
        <v>13061018.74</v>
      </c>
      <c r="F7" s="4">
        <v>10830033.470000001</v>
      </c>
      <c r="G7" s="4">
        <f t="shared" si="1"/>
        <v>56097637.089999996</v>
      </c>
    </row>
    <row r="8" spans="1:7" x14ac:dyDescent="0.2">
      <c r="A8" s="25" t="s">
        <v>127</v>
      </c>
      <c r="B8" s="4">
        <v>30081128.170000002</v>
      </c>
      <c r="C8" s="4">
        <v>126595646.40000001</v>
      </c>
      <c r="D8" s="4">
        <f t="shared" si="0"/>
        <v>156676774.56999999</v>
      </c>
      <c r="E8" s="4">
        <v>11436810.699999999</v>
      </c>
      <c r="F8" s="4">
        <v>11310956.92</v>
      </c>
      <c r="G8" s="4">
        <f t="shared" si="1"/>
        <v>145239963.87</v>
      </c>
    </row>
    <row r="9" spans="1:7" x14ac:dyDescent="0.2">
      <c r="A9" s="25" t="s">
        <v>128</v>
      </c>
      <c r="B9" s="4">
        <v>29882949.43</v>
      </c>
      <c r="C9" s="4">
        <v>928813.71</v>
      </c>
      <c r="D9" s="4">
        <f t="shared" si="0"/>
        <v>30811763.140000001</v>
      </c>
      <c r="E9" s="4">
        <v>5886639.2300000004</v>
      </c>
      <c r="F9" s="4">
        <v>5879246.1299999999</v>
      </c>
      <c r="G9" s="4">
        <f t="shared" si="1"/>
        <v>24925123.91</v>
      </c>
    </row>
    <row r="10" spans="1:7" x14ac:dyDescent="0.2">
      <c r="A10" s="25" t="s">
        <v>129</v>
      </c>
      <c r="B10" s="4">
        <v>3002875</v>
      </c>
      <c r="C10" s="4">
        <v>117265.49</v>
      </c>
      <c r="D10" s="4">
        <f t="shared" si="0"/>
        <v>3120140.49</v>
      </c>
      <c r="E10" s="4">
        <v>543101.54</v>
      </c>
      <c r="F10" s="4">
        <v>543101.54</v>
      </c>
      <c r="G10" s="4">
        <f t="shared" si="1"/>
        <v>2577038.9500000002</v>
      </c>
    </row>
    <row r="11" spans="1:7" x14ac:dyDescent="0.2">
      <c r="A11" s="25" t="s">
        <v>130</v>
      </c>
      <c r="B11" s="4">
        <v>8001810.8200000003</v>
      </c>
      <c r="C11" s="4">
        <v>137545.03</v>
      </c>
      <c r="D11" s="4">
        <f t="shared" si="0"/>
        <v>8139355.8500000006</v>
      </c>
      <c r="E11" s="4">
        <v>650613.57999999996</v>
      </c>
      <c r="F11" s="4">
        <v>629669.57999999996</v>
      </c>
      <c r="G11" s="4">
        <f t="shared" si="1"/>
        <v>7488742.2700000005</v>
      </c>
    </row>
    <row r="12" spans="1:7" x14ac:dyDescent="0.2">
      <c r="A12" s="25" t="s">
        <v>131</v>
      </c>
      <c r="B12" s="4">
        <v>18642044.059999999</v>
      </c>
      <c r="C12" s="4">
        <v>-136299.75</v>
      </c>
      <c r="D12" s="4">
        <f t="shared" ref="D12" si="2">B12+C12</f>
        <v>18505744.309999999</v>
      </c>
      <c r="E12" s="4">
        <v>2004565.08</v>
      </c>
      <c r="F12" s="4">
        <v>2004565.08</v>
      </c>
      <c r="G12" s="4">
        <f t="shared" ref="G12" si="3">D12-E12</f>
        <v>16501179.229999999</v>
      </c>
    </row>
    <row r="13" spans="1:7" x14ac:dyDescent="0.2">
      <c r="A13" s="25" t="s">
        <v>132</v>
      </c>
      <c r="B13" s="4">
        <v>31198602.539999999</v>
      </c>
      <c r="C13" s="4">
        <v>3174799.81</v>
      </c>
      <c r="D13" s="4">
        <f t="shared" ref="D13" si="4">B13+C13</f>
        <v>34373402.350000001</v>
      </c>
      <c r="E13" s="4">
        <v>5327536.0999999996</v>
      </c>
      <c r="F13" s="4">
        <v>5298088.6900000004</v>
      </c>
      <c r="G13" s="4">
        <f t="shared" ref="G13" si="5">D13-E13</f>
        <v>29045866.25</v>
      </c>
    </row>
    <row r="14" spans="1:7" x14ac:dyDescent="0.2">
      <c r="A14" s="25" t="s">
        <v>133</v>
      </c>
      <c r="B14" s="4">
        <v>26480645.559999999</v>
      </c>
      <c r="C14" s="4">
        <v>731441.45</v>
      </c>
      <c r="D14" s="4">
        <f t="shared" ref="D14" si="6">B14+C14</f>
        <v>27212087.009999998</v>
      </c>
      <c r="E14" s="4">
        <v>3512772.36</v>
      </c>
      <c r="F14" s="4">
        <v>3303151.36</v>
      </c>
      <c r="G14" s="4">
        <f t="shared" ref="G14" si="7">D14-E14</f>
        <v>23699314.649999999</v>
      </c>
    </row>
    <row r="15" spans="1:7" x14ac:dyDescent="0.2">
      <c r="A15" s="25"/>
      <c r="B15" s="4"/>
      <c r="C15" s="4"/>
      <c r="D15" s="4"/>
      <c r="E15" s="4"/>
      <c r="F15" s="4"/>
      <c r="G15" s="4"/>
    </row>
    <row r="16" spans="1:7" x14ac:dyDescent="0.2">
      <c r="A16" s="30" t="s">
        <v>134</v>
      </c>
      <c r="B16" s="11">
        <f t="shared" ref="B16:G16" si="8">SUM(B5:B15)</f>
        <v>290247611.92999995</v>
      </c>
      <c r="C16" s="11">
        <f t="shared" si="8"/>
        <v>129172461.19</v>
      </c>
      <c r="D16" s="11">
        <f t="shared" si="8"/>
        <v>419420073.12</v>
      </c>
      <c r="E16" s="11">
        <f t="shared" si="8"/>
        <v>56144369.629999995</v>
      </c>
      <c r="F16" s="11">
        <f t="shared" si="8"/>
        <v>53525338.939999998</v>
      </c>
      <c r="G16" s="11">
        <f t="shared" si="8"/>
        <v>363275703.48999995</v>
      </c>
    </row>
    <row r="19" spans="1:7" ht="55.5" customHeight="1" x14ac:dyDescent="0.2">
      <c r="A19" s="41" t="s">
        <v>143</v>
      </c>
      <c r="B19" s="42"/>
      <c r="C19" s="42"/>
      <c r="D19" s="42"/>
      <c r="E19" s="42"/>
      <c r="F19" s="42"/>
      <c r="G19" s="43"/>
    </row>
    <row r="20" spans="1:7" x14ac:dyDescent="0.2">
      <c r="A20" s="18"/>
      <c r="B20" s="14"/>
      <c r="C20" s="15"/>
      <c r="D20" s="13" t="s">
        <v>56</v>
      </c>
      <c r="E20" s="15"/>
      <c r="F20" s="16"/>
      <c r="G20" s="38" t="s">
        <v>55</v>
      </c>
    </row>
    <row r="21" spans="1:7" ht="45" x14ac:dyDescent="0.2">
      <c r="A21" s="19" t="s">
        <v>50</v>
      </c>
      <c r="B21" s="2" t="s">
        <v>51</v>
      </c>
      <c r="C21" s="2" t="s">
        <v>114</v>
      </c>
      <c r="D21" s="2" t="s">
        <v>52</v>
      </c>
      <c r="E21" s="2" t="s">
        <v>53</v>
      </c>
      <c r="F21" s="2" t="s">
        <v>54</v>
      </c>
      <c r="G21" s="39"/>
    </row>
    <row r="22" spans="1:7" x14ac:dyDescent="0.2">
      <c r="A22" s="22"/>
      <c r="B22" s="3">
        <v>1</v>
      </c>
      <c r="C22" s="3">
        <v>2</v>
      </c>
      <c r="D22" s="3" t="s">
        <v>115</v>
      </c>
      <c r="E22" s="3">
        <v>4</v>
      </c>
      <c r="F22" s="3">
        <v>5</v>
      </c>
      <c r="G22" s="3" t="s">
        <v>116</v>
      </c>
    </row>
    <row r="23" spans="1:7" x14ac:dyDescent="0.2">
      <c r="A23" s="50"/>
      <c r="B23" s="17"/>
      <c r="C23" s="17"/>
      <c r="D23" s="17"/>
      <c r="E23" s="17"/>
      <c r="F23" s="17"/>
      <c r="G23" s="17"/>
    </row>
    <row r="24" spans="1:7" x14ac:dyDescent="0.2">
      <c r="A24" s="26" t="s">
        <v>8</v>
      </c>
      <c r="B24" s="4">
        <v>0</v>
      </c>
      <c r="C24" s="4">
        <v>0</v>
      </c>
      <c r="D24" s="4">
        <f>B24+C24</f>
        <v>0</v>
      </c>
      <c r="E24" s="4">
        <v>0</v>
      </c>
      <c r="F24" s="4">
        <v>0</v>
      </c>
      <c r="G24" s="4">
        <f>D24-E24</f>
        <v>0</v>
      </c>
    </row>
    <row r="25" spans="1:7" x14ac:dyDescent="0.2">
      <c r="A25" s="26" t="s">
        <v>9</v>
      </c>
      <c r="B25" s="4">
        <v>0</v>
      </c>
      <c r="C25" s="4">
        <v>0</v>
      </c>
      <c r="D25" s="4">
        <f t="shared" ref="D25:D27" si="9">B25+C25</f>
        <v>0</v>
      </c>
      <c r="E25" s="4">
        <v>0</v>
      </c>
      <c r="F25" s="4">
        <v>0</v>
      </c>
      <c r="G25" s="4">
        <f t="shared" ref="G25:G27" si="10">D25-E25</f>
        <v>0</v>
      </c>
    </row>
    <row r="26" spans="1:7" x14ac:dyDescent="0.2">
      <c r="A26" s="26" t="s">
        <v>10</v>
      </c>
      <c r="B26" s="4">
        <v>0</v>
      </c>
      <c r="C26" s="4">
        <v>0</v>
      </c>
      <c r="D26" s="4">
        <f t="shared" si="9"/>
        <v>0</v>
      </c>
      <c r="E26" s="4">
        <v>0</v>
      </c>
      <c r="F26" s="4">
        <v>0</v>
      </c>
      <c r="G26" s="4">
        <f t="shared" si="10"/>
        <v>0</v>
      </c>
    </row>
    <row r="27" spans="1:7" x14ac:dyDescent="0.2">
      <c r="A27" s="26" t="s">
        <v>139</v>
      </c>
      <c r="B27" s="4">
        <v>0</v>
      </c>
      <c r="C27" s="4">
        <v>0</v>
      </c>
      <c r="D27" s="4">
        <f t="shared" si="9"/>
        <v>0</v>
      </c>
      <c r="E27" s="4">
        <v>0</v>
      </c>
      <c r="F27" s="4">
        <v>0</v>
      </c>
      <c r="G27" s="4">
        <f t="shared" si="10"/>
        <v>0</v>
      </c>
    </row>
    <row r="28" spans="1:7" x14ac:dyDescent="0.2">
      <c r="A28" s="31"/>
      <c r="B28" s="4"/>
      <c r="C28" s="4"/>
      <c r="D28" s="4"/>
      <c r="E28" s="4"/>
      <c r="F28" s="4"/>
      <c r="G28" s="4"/>
    </row>
    <row r="29" spans="1:7" x14ac:dyDescent="0.2">
      <c r="A29" s="30" t="s">
        <v>134</v>
      </c>
      <c r="B29" s="11">
        <f t="shared" ref="B29:G29" si="11">SUM(B24:B27)</f>
        <v>0</v>
      </c>
      <c r="C29" s="11">
        <f t="shared" si="11"/>
        <v>0</v>
      </c>
      <c r="D29" s="11">
        <f t="shared" si="11"/>
        <v>0</v>
      </c>
      <c r="E29" s="11">
        <f t="shared" si="11"/>
        <v>0</v>
      </c>
      <c r="F29" s="11">
        <f t="shared" si="11"/>
        <v>0</v>
      </c>
      <c r="G29" s="11">
        <f t="shared" si="11"/>
        <v>0</v>
      </c>
    </row>
    <row r="32" spans="1:7" ht="58.5" customHeight="1" x14ac:dyDescent="0.2">
      <c r="A32" s="35" t="s">
        <v>144</v>
      </c>
      <c r="B32" s="36"/>
      <c r="C32" s="36"/>
      <c r="D32" s="36"/>
      <c r="E32" s="36"/>
      <c r="F32" s="36"/>
      <c r="G32" s="37"/>
    </row>
    <row r="33" spans="1:7" x14ac:dyDescent="0.2">
      <c r="A33" s="18"/>
      <c r="B33" s="14"/>
      <c r="C33" s="15"/>
      <c r="D33" s="13" t="s">
        <v>56</v>
      </c>
      <c r="E33" s="15"/>
      <c r="F33" s="16"/>
      <c r="G33" s="38" t="s">
        <v>55</v>
      </c>
    </row>
    <row r="34" spans="1:7" ht="45" x14ac:dyDescent="0.2">
      <c r="A34" s="19" t="s">
        <v>50</v>
      </c>
      <c r="B34" s="2" t="s">
        <v>51</v>
      </c>
      <c r="C34" s="2" t="s">
        <v>114</v>
      </c>
      <c r="D34" s="2" t="s">
        <v>52</v>
      </c>
      <c r="E34" s="2" t="s">
        <v>53</v>
      </c>
      <c r="F34" s="2" t="s">
        <v>54</v>
      </c>
      <c r="G34" s="39"/>
    </row>
    <row r="35" spans="1:7" x14ac:dyDescent="0.2">
      <c r="A35" s="22"/>
      <c r="B35" s="3">
        <v>1</v>
      </c>
      <c r="C35" s="3">
        <v>2</v>
      </c>
      <c r="D35" s="3" t="s">
        <v>115</v>
      </c>
      <c r="E35" s="3">
        <v>4</v>
      </c>
      <c r="F35" s="3">
        <v>5</v>
      </c>
      <c r="G35" s="3" t="s">
        <v>116</v>
      </c>
    </row>
    <row r="36" spans="1:7" x14ac:dyDescent="0.2">
      <c r="A36" s="23"/>
      <c r="B36" s="17"/>
      <c r="C36" s="17"/>
      <c r="D36" s="17"/>
      <c r="E36" s="17"/>
      <c r="F36" s="17"/>
      <c r="G36" s="17"/>
    </row>
    <row r="37" spans="1:7" x14ac:dyDescent="0.2">
      <c r="A37" s="51" t="s">
        <v>12</v>
      </c>
      <c r="B37" s="4">
        <v>290247611.93000001</v>
      </c>
      <c r="C37" s="4">
        <v>129172461.19</v>
      </c>
      <c r="D37" s="4">
        <f t="shared" ref="D37:D49" si="12">B37+C37</f>
        <v>419420073.12</v>
      </c>
      <c r="E37" s="4">
        <v>56144369.630000003</v>
      </c>
      <c r="F37" s="4">
        <v>53525338.939999998</v>
      </c>
      <c r="G37" s="4">
        <f t="shared" ref="G37:G49" si="13">D37-E37</f>
        <v>363275703.49000001</v>
      </c>
    </row>
    <row r="38" spans="1:7" x14ac:dyDescent="0.2">
      <c r="A38" s="51"/>
      <c r="B38" s="4"/>
      <c r="C38" s="4"/>
      <c r="D38" s="4"/>
      <c r="E38" s="4"/>
      <c r="F38" s="4"/>
      <c r="G38" s="4"/>
    </row>
    <row r="39" spans="1:7" x14ac:dyDescent="0.2">
      <c r="A39" s="51" t="s">
        <v>11</v>
      </c>
      <c r="B39" s="4">
        <v>0</v>
      </c>
      <c r="C39" s="4">
        <v>0</v>
      </c>
      <c r="D39" s="4">
        <f t="shared" si="12"/>
        <v>0</v>
      </c>
      <c r="E39" s="4">
        <v>0</v>
      </c>
      <c r="F39" s="4">
        <v>0</v>
      </c>
      <c r="G39" s="4">
        <f t="shared" si="13"/>
        <v>0</v>
      </c>
    </row>
    <row r="40" spans="1:7" x14ac:dyDescent="0.2">
      <c r="A40" s="51"/>
      <c r="B40" s="4"/>
      <c r="C40" s="4"/>
      <c r="D40" s="4"/>
      <c r="E40" s="4"/>
      <c r="F40" s="4"/>
      <c r="G40" s="4"/>
    </row>
    <row r="41" spans="1:7" ht="22.5" x14ac:dyDescent="0.2">
      <c r="A41" s="51" t="s">
        <v>13</v>
      </c>
      <c r="B41" s="4">
        <v>0</v>
      </c>
      <c r="C41" s="4">
        <v>0</v>
      </c>
      <c r="D41" s="4">
        <f t="shared" si="12"/>
        <v>0</v>
      </c>
      <c r="E41" s="4">
        <v>0</v>
      </c>
      <c r="F41" s="4">
        <v>0</v>
      </c>
      <c r="G41" s="4">
        <f t="shared" si="13"/>
        <v>0</v>
      </c>
    </row>
    <row r="42" spans="1:7" x14ac:dyDescent="0.2">
      <c r="A42" s="51"/>
      <c r="B42" s="4"/>
      <c r="C42" s="4"/>
      <c r="D42" s="4"/>
      <c r="E42" s="4"/>
      <c r="F42" s="4"/>
      <c r="G42" s="4"/>
    </row>
    <row r="43" spans="1:7" ht="22.5" x14ac:dyDescent="0.2">
      <c r="A43" s="51" t="s">
        <v>25</v>
      </c>
      <c r="B43" s="4">
        <v>0</v>
      </c>
      <c r="C43" s="4">
        <v>0</v>
      </c>
      <c r="D43" s="4">
        <f t="shared" si="12"/>
        <v>0</v>
      </c>
      <c r="E43" s="4">
        <v>0</v>
      </c>
      <c r="F43" s="4">
        <v>0</v>
      </c>
      <c r="G43" s="4">
        <f t="shared" si="13"/>
        <v>0</v>
      </c>
    </row>
    <row r="44" spans="1:7" x14ac:dyDescent="0.2">
      <c r="A44" s="51"/>
      <c r="B44" s="4"/>
      <c r="C44" s="4"/>
      <c r="D44" s="4"/>
      <c r="E44" s="4"/>
      <c r="F44" s="4"/>
      <c r="G44" s="4"/>
    </row>
    <row r="45" spans="1:7" ht="22.5" x14ac:dyDescent="0.2">
      <c r="A45" s="51" t="s">
        <v>26</v>
      </c>
      <c r="B45" s="4">
        <v>0</v>
      </c>
      <c r="C45" s="4">
        <v>0</v>
      </c>
      <c r="D45" s="4">
        <f t="shared" si="12"/>
        <v>0</v>
      </c>
      <c r="E45" s="4">
        <v>0</v>
      </c>
      <c r="F45" s="4">
        <v>0</v>
      </c>
      <c r="G45" s="4">
        <f t="shared" si="13"/>
        <v>0</v>
      </c>
    </row>
    <row r="46" spans="1:7" x14ac:dyDescent="0.2">
      <c r="A46" s="51"/>
      <c r="B46" s="4"/>
      <c r="C46" s="4"/>
      <c r="D46" s="4"/>
      <c r="E46" s="4"/>
      <c r="F46" s="4"/>
      <c r="G46" s="4"/>
    </row>
    <row r="47" spans="1:7" ht="22.5" x14ac:dyDescent="0.2">
      <c r="A47" s="52" t="s">
        <v>138</v>
      </c>
      <c r="B47" s="4">
        <v>0</v>
      </c>
      <c r="C47" s="4">
        <v>0</v>
      </c>
      <c r="D47" s="4">
        <f t="shared" si="12"/>
        <v>0</v>
      </c>
      <c r="E47" s="4">
        <v>0</v>
      </c>
      <c r="F47" s="4">
        <v>0</v>
      </c>
      <c r="G47" s="4">
        <f t="shared" si="13"/>
        <v>0</v>
      </c>
    </row>
    <row r="48" spans="1:7" x14ac:dyDescent="0.2">
      <c r="A48" s="51"/>
      <c r="B48" s="4"/>
      <c r="C48" s="4"/>
      <c r="D48" s="4"/>
      <c r="E48" s="4"/>
      <c r="F48" s="4"/>
      <c r="G48" s="4"/>
    </row>
    <row r="49" spans="1:7" x14ac:dyDescent="0.2">
      <c r="A49" s="51" t="s">
        <v>14</v>
      </c>
      <c r="B49" s="4">
        <v>0</v>
      </c>
      <c r="C49" s="4">
        <v>0</v>
      </c>
      <c r="D49" s="4">
        <f t="shared" si="12"/>
        <v>0</v>
      </c>
      <c r="E49" s="4">
        <v>0</v>
      </c>
      <c r="F49" s="4">
        <v>0</v>
      </c>
      <c r="G49" s="4">
        <f t="shared" si="13"/>
        <v>0</v>
      </c>
    </row>
    <row r="50" spans="1:7" x14ac:dyDescent="0.2">
      <c r="A50" s="51"/>
      <c r="B50" s="4"/>
      <c r="C50" s="4"/>
      <c r="D50" s="4"/>
      <c r="E50" s="4"/>
      <c r="F50" s="4"/>
      <c r="G50" s="4"/>
    </row>
    <row r="51" spans="1:7" x14ac:dyDescent="0.2">
      <c r="A51" s="51" t="s">
        <v>135</v>
      </c>
      <c r="B51" s="4"/>
      <c r="C51" s="4"/>
      <c r="D51" s="4"/>
      <c r="E51" s="4"/>
      <c r="F51" s="4"/>
      <c r="G51" s="4"/>
    </row>
    <row r="52" spans="1:7" x14ac:dyDescent="0.2">
      <c r="A52" s="53"/>
      <c r="B52" s="4"/>
      <c r="C52" s="4"/>
      <c r="D52" s="4"/>
      <c r="E52" s="4"/>
      <c r="F52" s="4"/>
      <c r="G52" s="4"/>
    </row>
    <row r="53" spans="1:7" x14ac:dyDescent="0.2">
      <c r="A53" s="30" t="s">
        <v>134</v>
      </c>
      <c r="B53" s="11">
        <f t="shared" ref="B53:G53" si="14">SUM(B37:B49)</f>
        <v>290247611.93000001</v>
      </c>
      <c r="C53" s="11">
        <f t="shared" si="14"/>
        <v>129172461.19</v>
      </c>
      <c r="D53" s="11">
        <f t="shared" si="14"/>
        <v>419420073.12</v>
      </c>
      <c r="E53" s="11">
        <f t="shared" si="14"/>
        <v>56144369.630000003</v>
      </c>
      <c r="F53" s="11">
        <f t="shared" si="14"/>
        <v>53525338.939999998</v>
      </c>
      <c r="G53" s="11">
        <f t="shared" si="14"/>
        <v>363275703.49000001</v>
      </c>
    </row>
    <row r="55" spans="1:7" x14ac:dyDescent="0.2">
      <c r="A55" s="1" t="s">
        <v>117</v>
      </c>
    </row>
  </sheetData>
  <sheetProtection formatCells="0" formatColumns="0" formatRows="0" insertRows="0" deleteRows="0" autoFilter="0"/>
  <mergeCells count="5">
    <mergeCell ref="A1:G1"/>
    <mergeCell ref="A19:G19"/>
    <mergeCell ref="G33:G34"/>
    <mergeCell ref="G20:G21"/>
    <mergeCell ref="A32:G32"/>
  </mergeCells>
  <printOptions horizontalCentered="1"/>
  <pageMargins left="0.31496062992125984" right="0.51181102362204722" top="1.5354330708661419" bottom="0.78740157480314965" header="0.31496062992125984" footer="0.31496062992125984"/>
  <pageSetup paperSize="141" orientation="landscape" r:id="rId1"/>
  <headerFooter>
    <oddFooter>&amp;R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0"/>
  <sheetViews>
    <sheetView showGridLines="0" workbookViewId="0">
      <selection activeCell="I19" sqref="I19"/>
    </sheetView>
  </sheetViews>
  <sheetFormatPr baseColWidth="10" defaultColWidth="12" defaultRowHeight="11.25" x14ac:dyDescent="0.2"/>
  <cols>
    <col min="1" max="1" width="79" style="1" customWidth="1"/>
    <col min="2" max="7" width="18.33203125" style="1" customWidth="1"/>
    <col min="8" max="16384" width="12" style="1"/>
  </cols>
  <sheetData>
    <row r="1" spans="1:7" ht="57" customHeight="1" x14ac:dyDescent="0.2">
      <c r="A1" s="35" t="s">
        <v>145</v>
      </c>
      <c r="B1" s="36"/>
      <c r="C1" s="36"/>
      <c r="D1" s="36"/>
      <c r="E1" s="36"/>
      <c r="F1" s="36"/>
      <c r="G1" s="37"/>
    </row>
    <row r="2" spans="1:7" x14ac:dyDescent="0.2">
      <c r="A2" s="18"/>
      <c r="B2" s="32" t="s">
        <v>56</v>
      </c>
      <c r="C2" s="33"/>
      <c r="D2" s="33"/>
      <c r="E2" s="33"/>
      <c r="F2" s="34"/>
      <c r="G2" s="38" t="s">
        <v>55</v>
      </c>
    </row>
    <row r="3" spans="1:7" ht="24.95" customHeight="1" x14ac:dyDescent="0.2">
      <c r="A3" s="19" t="s">
        <v>50</v>
      </c>
      <c r="B3" s="2" t="s">
        <v>51</v>
      </c>
      <c r="C3" s="2" t="s">
        <v>114</v>
      </c>
      <c r="D3" s="2" t="s">
        <v>52</v>
      </c>
      <c r="E3" s="2" t="s">
        <v>53</v>
      </c>
      <c r="F3" s="2" t="s">
        <v>54</v>
      </c>
      <c r="G3" s="39"/>
    </row>
    <row r="4" spans="1:7" x14ac:dyDescent="0.2">
      <c r="A4" s="54"/>
      <c r="B4" s="17"/>
      <c r="C4" s="17"/>
      <c r="D4" s="17"/>
      <c r="E4" s="17"/>
      <c r="F4" s="17"/>
      <c r="G4" s="17"/>
    </row>
    <row r="5" spans="1:7" x14ac:dyDescent="0.2">
      <c r="A5" s="6" t="s">
        <v>15</v>
      </c>
      <c r="B5" s="8">
        <f t="shared" ref="B5:G5" si="0">SUM(B6:B13)</f>
        <v>0</v>
      </c>
      <c r="C5" s="8">
        <f t="shared" si="0"/>
        <v>0</v>
      </c>
      <c r="D5" s="8">
        <f t="shared" si="0"/>
        <v>0</v>
      </c>
      <c r="E5" s="8">
        <f t="shared" si="0"/>
        <v>0</v>
      </c>
      <c r="F5" s="8">
        <f t="shared" si="0"/>
        <v>0</v>
      </c>
      <c r="G5" s="8">
        <f t="shared" si="0"/>
        <v>0</v>
      </c>
    </row>
    <row r="6" spans="1:7" x14ac:dyDescent="0.2">
      <c r="A6" s="55" t="s">
        <v>40</v>
      </c>
      <c r="B6" s="4">
        <v>0</v>
      </c>
      <c r="C6" s="4">
        <v>0</v>
      </c>
      <c r="D6" s="4">
        <f>B6+C6</f>
        <v>0</v>
      </c>
      <c r="E6" s="4">
        <v>0</v>
      </c>
      <c r="F6" s="4">
        <v>0</v>
      </c>
      <c r="G6" s="4">
        <f>D6-E6</f>
        <v>0</v>
      </c>
    </row>
    <row r="7" spans="1:7" x14ac:dyDescent="0.2">
      <c r="A7" s="55" t="s">
        <v>16</v>
      </c>
      <c r="B7" s="4">
        <v>0</v>
      </c>
      <c r="C7" s="4">
        <v>0</v>
      </c>
      <c r="D7" s="4">
        <f t="shared" ref="D7:D13" si="1">B7+C7</f>
        <v>0</v>
      </c>
      <c r="E7" s="4">
        <v>0</v>
      </c>
      <c r="F7" s="4">
        <v>0</v>
      </c>
      <c r="G7" s="4">
        <f t="shared" ref="G7:G13" si="2">D7-E7</f>
        <v>0</v>
      </c>
    </row>
    <row r="8" spans="1:7" x14ac:dyDescent="0.2">
      <c r="A8" s="55" t="s">
        <v>118</v>
      </c>
      <c r="B8" s="4">
        <v>0</v>
      </c>
      <c r="C8" s="4">
        <v>0</v>
      </c>
      <c r="D8" s="4">
        <f t="shared" si="1"/>
        <v>0</v>
      </c>
      <c r="E8" s="4">
        <v>0</v>
      </c>
      <c r="F8" s="4">
        <v>0</v>
      </c>
      <c r="G8" s="4">
        <f t="shared" si="2"/>
        <v>0</v>
      </c>
    </row>
    <row r="9" spans="1:7" x14ac:dyDescent="0.2">
      <c r="A9" s="55" t="s">
        <v>3</v>
      </c>
      <c r="B9" s="4">
        <v>0</v>
      </c>
      <c r="C9" s="4">
        <v>0</v>
      </c>
      <c r="D9" s="4">
        <f t="shared" si="1"/>
        <v>0</v>
      </c>
      <c r="E9" s="4">
        <v>0</v>
      </c>
      <c r="F9" s="4">
        <v>0</v>
      </c>
      <c r="G9" s="4">
        <f t="shared" si="2"/>
        <v>0</v>
      </c>
    </row>
    <row r="10" spans="1:7" x14ac:dyDescent="0.2">
      <c r="A10" s="55" t="s">
        <v>22</v>
      </c>
      <c r="B10" s="4">
        <v>0</v>
      </c>
      <c r="C10" s="4">
        <v>0</v>
      </c>
      <c r="D10" s="4">
        <f t="shared" si="1"/>
        <v>0</v>
      </c>
      <c r="E10" s="4">
        <v>0</v>
      </c>
      <c r="F10" s="4">
        <v>0</v>
      </c>
      <c r="G10" s="4">
        <f t="shared" si="2"/>
        <v>0</v>
      </c>
    </row>
    <row r="11" spans="1:7" x14ac:dyDescent="0.2">
      <c r="A11" s="55" t="s">
        <v>17</v>
      </c>
      <c r="B11" s="4">
        <v>0</v>
      </c>
      <c r="C11" s="4">
        <v>0</v>
      </c>
      <c r="D11" s="4">
        <f t="shared" si="1"/>
        <v>0</v>
      </c>
      <c r="E11" s="4">
        <v>0</v>
      </c>
      <c r="F11" s="4">
        <v>0</v>
      </c>
      <c r="G11" s="4">
        <f t="shared" si="2"/>
        <v>0</v>
      </c>
    </row>
    <row r="12" spans="1:7" x14ac:dyDescent="0.2">
      <c r="A12" s="55" t="s">
        <v>41</v>
      </c>
      <c r="B12" s="4">
        <v>0</v>
      </c>
      <c r="C12" s="4">
        <v>0</v>
      </c>
      <c r="D12" s="4">
        <f t="shared" si="1"/>
        <v>0</v>
      </c>
      <c r="E12" s="4">
        <v>0</v>
      </c>
      <c r="F12" s="4">
        <v>0</v>
      </c>
      <c r="G12" s="4">
        <f t="shared" si="2"/>
        <v>0</v>
      </c>
    </row>
    <row r="13" spans="1:7" x14ac:dyDescent="0.2">
      <c r="A13" s="55" t="s">
        <v>18</v>
      </c>
      <c r="B13" s="4">
        <v>0</v>
      </c>
      <c r="C13" s="4">
        <v>0</v>
      </c>
      <c r="D13" s="4">
        <f t="shared" si="1"/>
        <v>0</v>
      </c>
      <c r="E13" s="4">
        <v>0</v>
      </c>
      <c r="F13" s="4">
        <v>0</v>
      </c>
      <c r="G13" s="4">
        <f t="shared" si="2"/>
        <v>0</v>
      </c>
    </row>
    <row r="14" spans="1:7" x14ac:dyDescent="0.2">
      <c r="A14" s="56"/>
      <c r="B14" s="4"/>
      <c r="C14" s="4"/>
      <c r="D14" s="4"/>
      <c r="E14" s="4"/>
      <c r="F14" s="4"/>
      <c r="G14" s="4"/>
    </row>
    <row r="15" spans="1:7" x14ac:dyDescent="0.2">
      <c r="A15" s="6" t="s">
        <v>19</v>
      </c>
      <c r="B15" s="8">
        <f t="shared" ref="B15:G15" si="3">SUM(B16:B22)</f>
        <v>290247611.93000001</v>
      </c>
      <c r="C15" s="8">
        <f t="shared" si="3"/>
        <v>129172461.19</v>
      </c>
      <c r="D15" s="8">
        <f t="shared" si="3"/>
        <v>419420073.12</v>
      </c>
      <c r="E15" s="8">
        <f t="shared" si="3"/>
        <v>56144369.629999995</v>
      </c>
      <c r="F15" s="8">
        <f t="shared" si="3"/>
        <v>53525338.940000005</v>
      </c>
      <c r="G15" s="8">
        <f t="shared" si="3"/>
        <v>363275703.48999995</v>
      </c>
    </row>
    <row r="16" spans="1:7" x14ac:dyDescent="0.2">
      <c r="A16" s="55" t="s">
        <v>42</v>
      </c>
      <c r="B16" s="4">
        <v>49840646.600000001</v>
      </c>
      <c r="C16" s="4">
        <v>27468953.379999999</v>
      </c>
      <c r="D16" s="4">
        <f>B16+C16</f>
        <v>77309599.980000004</v>
      </c>
      <c r="E16" s="4">
        <v>14340919.15</v>
      </c>
      <c r="F16" s="4">
        <v>14311471.74</v>
      </c>
      <c r="G16" s="4">
        <f t="shared" ref="G16:G22" si="4">D16-E16</f>
        <v>62968680.830000006</v>
      </c>
    </row>
    <row r="17" spans="1:7" x14ac:dyDescent="0.2">
      <c r="A17" s="55" t="s">
        <v>27</v>
      </c>
      <c r="B17" s="4">
        <v>240406965.33000001</v>
      </c>
      <c r="C17" s="4">
        <v>101703507.81</v>
      </c>
      <c r="D17" s="4">
        <f t="shared" ref="D17:D22" si="5">B17+C17</f>
        <v>342110473.13999999</v>
      </c>
      <c r="E17" s="4">
        <v>41803450.479999997</v>
      </c>
      <c r="F17" s="4">
        <v>39213867.200000003</v>
      </c>
      <c r="G17" s="4">
        <f t="shared" si="4"/>
        <v>300307022.65999997</v>
      </c>
    </row>
    <row r="18" spans="1:7" x14ac:dyDescent="0.2">
      <c r="A18" s="55" t="s">
        <v>20</v>
      </c>
      <c r="B18" s="4">
        <v>0</v>
      </c>
      <c r="C18" s="4">
        <v>0</v>
      </c>
      <c r="D18" s="4">
        <f t="shared" si="5"/>
        <v>0</v>
      </c>
      <c r="E18" s="4">
        <v>0</v>
      </c>
      <c r="F18" s="4">
        <v>0</v>
      </c>
      <c r="G18" s="4">
        <f t="shared" si="4"/>
        <v>0</v>
      </c>
    </row>
    <row r="19" spans="1:7" x14ac:dyDescent="0.2">
      <c r="A19" s="55" t="s">
        <v>43</v>
      </c>
      <c r="B19" s="4">
        <v>0</v>
      </c>
      <c r="C19" s="4">
        <v>0</v>
      </c>
      <c r="D19" s="4">
        <f t="shared" si="5"/>
        <v>0</v>
      </c>
      <c r="E19" s="4">
        <v>0</v>
      </c>
      <c r="F19" s="4">
        <v>0</v>
      </c>
      <c r="G19" s="4">
        <f t="shared" si="4"/>
        <v>0</v>
      </c>
    </row>
    <row r="20" spans="1:7" x14ac:dyDescent="0.2">
      <c r="A20" s="55" t="s">
        <v>44</v>
      </c>
      <c r="B20" s="4">
        <v>0</v>
      </c>
      <c r="C20" s="4">
        <v>0</v>
      </c>
      <c r="D20" s="4">
        <f t="shared" si="5"/>
        <v>0</v>
      </c>
      <c r="E20" s="4">
        <v>0</v>
      </c>
      <c r="F20" s="4">
        <v>0</v>
      </c>
      <c r="G20" s="4">
        <f t="shared" si="4"/>
        <v>0</v>
      </c>
    </row>
    <row r="21" spans="1:7" x14ac:dyDescent="0.2">
      <c r="A21" s="55" t="s">
        <v>45</v>
      </c>
      <c r="B21" s="4">
        <v>0</v>
      </c>
      <c r="C21" s="4">
        <v>0</v>
      </c>
      <c r="D21" s="4">
        <f t="shared" si="5"/>
        <v>0</v>
      </c>
      <c r="E21" s="4">
        <v>0</v>
      </c>
      <c r="F21" s="4">
        <v>0</v>
      </c>
      <c r="G21" s="4">
        <f t="shared" si="4"/>
        <v>0</v>
      </c>
    </row>
    <row r="22" spans="1:7" x14ac:dyDescent="0.2">
      <c r="A22" s="55" t="s">
        <v>4</v>
      </c>
      <c r="B22" s="4">
        <v>0</v>
      </c>
      <c r="C22" s="4">
        <v>0</v>
      </c>
      <c r="D22" s="4">
        <f t="shared" si="5"/>
        <v>0</v>
      </c>
      <c r="E22" s="4">
        <v>0</v>
      </c>
      <c r="F22" s="4">
        <v>0</v>
      </c>
      <c r="G22" s="4">
        <f t="shared" si="4"/>
        <v>0</v>
      </c>
    </row>
    <row r="23" spans="1:7" x14ac:dyDescent="0.2">
      <c r="A23" s="56"/>
      <c r="B23" s="4"/>
      <c r="C23" s="4"/>
      <c r="D23" s="4"/>
      <c r="E23" s="4"/>
      <c r="F23" s="4"/>
      <c r="G23" s="4"/>
    </row>
    <row r="24" spans="1:7" x14ac:dyDescent="0.2">
      <c r="A24" s="6" t="s">
        <v>46</v>
      </c>
      <c r="B24" s="8">
        <f t="shared" ref="B24:G24" si="6">SUM(B25:B33)</f>
        <v>0</v>
      </c>
      <c r="C24" s="8">
        <f t="shared" si="6"/>
        <v>0</v>
      </c>
      <c r="D24" s="8">
        <f t="shared" si="6"/>
        <v>0</v>
      </c>
      <c r="E24" s="8">
        <f t="shared" si="6"/>
        <v>0</v>
      </c>
      <c r="F24" s="8">
        <f t="shared" si="6"/>
        <v>0</v>
      </c>
      <c r="G24" s="8">
        <f t="shared" si="6"/>
        <v>0</v>
      </c>
    </row>
    <row r="25" spans="1:7" x14ac:dyDescent="0.2">
      <c r="A25" s="55" t="s">
        <v>28</v>
      </c>
      <c r="B25" s="4">
        <v>0</v>
      </c>
      <c r="C25" s="4">
        <v>0</v>
      </c>
      <c r="D25" s="4">
        <f>B25+C25</f>
        <v>0</v>
      </c>
      <c r="E25" s="4">
        <v>0</v>
      </c>
      <c r="F25" s="4">
        <v>0</v>
      </c>
      <c r="G25" s="4">
        <f t="shared" ref="G25:G33" si="7">D25-E25</f>
        <v>0</v>
      </c>
    </row>
    <row r="26" spans="1:7" x14ac:dyDescent="0.2">
      <c r="A26" s="55" t="s">
        <v>23</v>
      </c>
      <c r="B26" s="4">
        <v>0</v>
      </c>
      <c r="C26" s="4">
        <v>0</v>
      </c>
      <c r="D26" s="4">
        <f t="shared" ref="D26:D33" si="8">B26+C26</f>
        <v>0</v>
      </c>
      <c r="E26" s="4">
        <v>0</v>
      </c>
      <c r="F26" s="4">
        <v>0</v>
      </c>
      <c r="G26" s="4">
        <f t="shared" si="7"/>
        <v>0</v>
      </c>
    </row>
    <row r="27" spans="1:7" x14ac:dyDescent="0.2">
      <c r="A27" s="55" t="s">
        <v>29</v>
      </c>
      <c r="B27" s="4">
        <v>0</v>
      </c>
      <c r="C27" s="4">
        <v>0</v>
      </c>
      <c r="D27" s="4">
        <f t="shared" si="8"/>
        <v>0</v>
      </c>
      <c r="E27" s="4">
        <v>0</v>
      </c>
      <c r="F27" s="4">
        <v>0</v>
      </c>
      <c r="G27" s="4">
        <f t="shared" si="7"/>
        <v>0</v>
      </c>
    </row>
    <row r="28" spans="1:7" x14ac:dyDescent="0.2">
      <c r="A28" s="55" t="s">
        <v>47</v>
      </c>
      <c r="B28" s="4">
        <v>0</v>
      </c>
      <c r="C28" s="4">
        <v>0</v>
      </c>
      <c r="D28" s="4">
        <f t="shared" si="8"/>
        <v>0</v>
      </c>
      <c r="E28" s="4">
        <v>0</v>
      </c>
      <c r="F28" s="4">
        <v>0</v>
      </c>
      <c r="G28" s="4">
        <f t="shared" si="7"/>
        <v>0</v>
      </c>
    </row>
    <row r="29" spans="1:7" x14ac:dyDescent="0.2">
      <c r="A29" s="55" t="s">
        <v>21</v>
      </c>
      <c r="B29" s="4">
        <v>0</v>
      </c>
      <c r="C29" s="4">
        <v>0</v>
      </c>
      <c r="D29" s="4">
        <f t="shared" si="8"/>
        <v>0</v>
      </c>
      <c r="E29" s="4">
        <v>0</v>
      </c>
      <c r="F29" s="4">
        <v>0</v>
      </c>
      <c r="G29" s="4">
        <f t="shared" si="7"/>
        <v>0</v>
      </c>
    </row>
    <row r="30" spans="1:7" x14ac:dyDescent="0.2">
      <c r="A30" s="55" t="s">
        <v>5</v>
      </c>
      <c r="B30" s="4">
        <v>0</v>
      </c>
      <c r="C30" s="4">
        <v>0</v>
      </c>
      <c r="D30" s="4">
        <f t="shared" si="8"/>
        <v>0</v>
      </c>
      <c r="E30" s="4">
        <v>0</v>
      </c>
      <c r="F30" s="4">
        <v>0</v>
      </c>
      <c r="G30" s="4">
        <f t="shared" si="7"/>
        <v>0</v>
      </c>
    </row>
    <row r="31" spans="1:7" x14ac:dyDescent="0.2">
      <c r="A31" s="55" t="s">
        <v>6</v>
      </c>
      <c r="B31" s="4">
        <v>0</v>
      </c>
      <c r="C31" s="4">
        <v>0</v>
      </c>
      <c r="D31" s="4">
        <f t="shared" si="8"/>
        <v>0</v>
      </c>
      <c r="E31" s="4">
        <v>0</v>
      </c>
      <c r="F31" s="4">
        <v>0</v>
      </c>
      <c r="G31" s="4">
        <f t="shared" si="7"/>
        <v>0</v>
      </c>
    </row>
    <row r="32" spans="1:7" x14ac:dyDescent="0.2">
      <c r="A32" s="55" t="s">
        <v>48</v>
      </c>
      <c r="B32" s="4">
        <v>0</v>
      </c>
      <c r="C32" s="4">
        <v>0</v>
      </c>
      <c r="D32" s="4">
        <f t="shared" si="8"/>
        <v>0</v>
      </c>
      <c r="E32" s="4">
        <v>0</v>
      </c>
      <c r="F32" s="4">
        <v>0</v>
      </c>
      <c r="G32" s="4">
        <f t="shared" si="7"/>
        <v>0</v>
      </c>
    </row>
    <row r="33" spans="1:7" x14ac:dyDescent="0.2">
      <c r="A33" s="55" t="s">
        <v>30</v>
      </c>
      <c r="B33" s="4">
        <v>0</v>
      </c>
      <c r="C33" s="4">
        <v>0</v>
      </c>
      <c r="D33" s="4">
        <f t="shared" si="8"/>
        <v>0</v>
      </c>
      <c r="E33" s="4">
        <v>0</v>
      </c>
      <c r="F33" s="4">
        <v>0</v>
      </c>
      <c r="G33" s="4">
        <f t="shared" si="7"/>
        <v>0</v>
      </c>
    </row>
    <row r="34" spans="1:7" x14ac:dyDescent="0.2">
      <c r="A34" s="56"/>
      <c r="B34" s="4"/>
      <c r="C34" s="4"/>
      <c r="D34" s="4"/>
      <c r="E34" s="4"/>
      <c r="F34" s="4"/>
      <c r="G34" s="4"/>
    </row>
    <row r="35" spans="1:7" x14ac:dyDescent="0.2">
      <c r="A35" s="6" t="s">
        <v>31</v>
      </c>
      <c r="B35" s="8">
        <f t="shared" ref="B35:G35" si="9">SUM(B36:B39)</f>
        <v>0</v>
      </c>
      <c r="C35" s="8">
        <f t="shared" si="9"/>
        <v>0</v>
      </c>
      <c r="D35" s="8">
        <f t="shared" si="9"/>
        <v>0</v>
      </c>
      <c r="E35" s="8">
        <f t="shared" si="9"/>
        <v>0</v>
      </c>
      <c r="F35" s="8">
        <f t="shared" si="9"/>
        <v>0</v>
      </c>
      <c r="G35" s="8">
        <f t="shared" si="9"/>
        <v>0</v>
      </c>
    </row>
    <row r="36" spans="1:7" x14ac:dyDescent="0.2">
      <c r="A36" s="55" t="s">
        <v>49</v>
      </c>
      <c r="B36" s="4">
        <v>0</v>
      </c>
      <c r="C36" s="4">
        <v>0</v>
      </c>
      <c r="D36" s="4">
        <f>B36+C36</f>
        <v>0</v>
      </c>
      <c r="E36" s="4">
        <v>0</v>
      </c>
      <c r="F36" s="4">
        <v>0</v>
      </c>
      <c r="G36" s="4">
        <f t="shared" ref="G36:G39" si="10">D36-E36</f>
        <v>0</v>
      </c>
    </row>
    <row r="37" spans="1:7" ht="11.25" customHeight="1" x14ac:dyDescent="0.2">
      <c r="A37" s="55" t="s">
        <v>24</v>
      </c>
      <c r="B37" s="4">
        <v>0</v>
      </c>
      <c r="C37" s="4">
        <v>0</v>
      </c>
      <c r="D37" s="4">
        <f t="shared" ref="D37:D39" si="11">B37+C37</f>
        <v>0</v>
      </c>
      <c r="E37" s="4">
        <v>0</v>
      </c>
      <c r="F37" s="4">
        <v>0</v>
      </c>
      <c r="G37" s="4">
        <f t="shared" si="10"/>
        <v>0</v>
      </c>
    </row>
    <row r="38" spans="1:7" x14ac:dyDescent="0.2">
      <c r="A38" s="55" t="s">
        <v>32</v>
      </c>
      <c r="B38" s="4">
        <v>0</v>
      </c>
      <c r="C38" s="4">
        <v>0</v>
      </c>
      <c r="D38" s="4">
        <f t="shared" si="11"/>
        <v>0</v>
      </c>
      <c r="E38" s="4">
        <v>0</v>
      </c>
      <c r="F38" s="4">
        <v>0</v>
      </c>
      <c r="G38" s="4">
        <f t="shared" si="10"/>
        <v>0</v>
      </c>
    </row>
    <row r="39" spans="1:7" x14ac:dyDescent="0.2">
      <c r="A39" s="55" t="s">
        <v>7</v>
      </c>
      <c r="B39" s="4">
        <v>0</v>
      </c>
      <c r="C39" s="4">
        <v>0</v>
      </c>
      <c r="D39" s="4">
        <f t="shared" si="11"/>
        <v>0</v>
      </c>
      <c r="E39" s="4">
        <v>0</v>
      </c>
      <c r="F39" s="4">
        <v>0</v>
      </c>
      <c r="G39" s="4">
        <f t="shared" si="10"/>
        <v>0</v>
      </c>
    </row>
    <row r="40" spans="1:7" x14ac:dyDescent="0.2">
      <c r="A40" s="56"/>
      <c r="B40" s="4"/>
      <c r="C40" s="4"/>
      <c r="D40" s="4"/>
      <c r="E40" s="4"/>
      <c r="F40" s="4"/>
      <c r="G40" s="4"/>
    </row>
    <row r="41" spans="1:7" x14ac:dyDescent="0.2">
      <c r="A41" s="30" t="s">
        <v>134</v>
      </c>
      <c r="B41" s="11">
        <f t="shared" ref="B41:G41" si="12">SUM(B35+B24+B15+B5)</f>
        <v>290247611.93000001</v>
      </c>
      <c r="C41" s="11">
        <f t="shared" si="12"/>
        <v>129172461.19</v>
      </c>
      <c r="D41" s="11">
        <f t="shared" si="12"/>
        <v>419420073.12</v>
      </c>
      <c r="E41" s="11">
        <f t="shared" si="12"/>
        <v>56144369.629999995</v>
      </c>
      <c r="F41" s="11">
        <f t="shared" si="12"/>
        <v>53525338.940000005</v>
      </c>
      <c r="G41" s="11">
        <f t="shared" si="12"/>
        <v>363275703.48999995</v>
      </c>
    </row>
    <row r="43" spans="1:7" x14ac:dyDescent="0.2">
      <c r="A43" s="1" t="s">
        <v>117</v>
      </c>
    </row>
    <row r="49" spans="1:5" x14ac:dyDescent="0.2">
      <c r="A49" s="20"/>
      <c r="B49"/>
      <c r="C49"/>
    </row>
    <row r="50" spans="1:5" x14ac:dyDescent="0.2">
      <c r="A50" s="21"/>
      <c r="B50"/>
      <c r="C50"/>
      <c r="D50" s="40"/>
      <c r="E50" s="40"/>
    </row>
  </sheetData>
  <sheetProtection formatCells="0" formatColumns="0" formatRows="0" autoFilter="0"/>
  <mergeCells count="3">
    <mergeCell ref="G2:G3"/>
    <mergeCell ref="A1:G1"/>
    <mergeCell ref="D50:E50"/>
  </mergeCells>
  <printOptions horizontalCentered="1"/>
  <pageMargins left="0.70866141732283472" right="0.70866141732283472" top="0.74803149606299213" bottom="0.74803149606299213" header="0.31496062992125984" footer="0.31496062992125984"/>
  <pageSetup paperSize="141" scale="8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B9791-5AC5-4EBD-B818-7938A6165A5F}">
  <ds:schemaRefs>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COG</vt:lpstr>
      <vt:lpstr>CTG</vt:lpstr>
      <vt:lpstr>CA</vt:lpstr>
      <vt:lpstr>CFG</vt:lpstr>
      <vt:lpstr>CA!Área_de_impresión</vt:lpstr>
      <vt:lpstr>COG!Área_de_impresión</vt:lpstr>
      <vt:lpstr>COG!Títulos_a_imprimir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Erendira Castro Delgado</cp:lastModifiedBy>
  <cp:lastPrinted>2025-04-29T18:19:27Z</cp:lastPrinted>
  <dcterms:created xsi:type="dcterms:W3CDTF">2014-02-10T03:37:14Z</dcterms:created>
  <dcterms:modified xsi:type="dcterms:W3CDTF">2025-04-29T18:20:19Z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