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esktop\Titulo V\2023\2do trim 2023\Informacion financiera\ESTADOS E INFORMES PRESUPUESTALES\"/>
    </mc:Choice>
  </mc:AlternateContent>
  <xr:revisionPtr revIDLastSave="0" documentId="13_ncr:1_{B38D06C0-558D-4279-B41F-7F6BED447B39}" xr6:coauthVersionLast="47" xr6:coauthVersionMax="47" xr10:uidLastSave="{00000000-0000-0000-0000-000000000000}"/>
  <bookViews>
    <workbookView xWindow="-120" yWindow="-120" windowWidth="20730" windowHeight="1116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  <definedName name="_xlnm.Print_Titles" localSheetId="0">COG!$1:$4</definedName>
  </definedNames>
  <calcPr calcId="191029"/>
</workbook>
</file>

<file path=xl/calcChain.xml><?xml version="1.0" encoding="utf-8"?>
<calcChain xmlns="http://schemas.openxmlformats.org/spreadsheetml/2006/main">
  <c r="C5" i="6" l="1"/>
  <c r="F39" i="4"/>
  <c r="E39" i="4"/>
  <c r="C39" i="4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B39" i="4"/>
  <c r="F25" i="4"/>
  <c r="E25" i="4"/>
  <c r="D24" i="4"/>
  <c r="G24" i="4" s="1"/>
  <c r="D23" i="4"/>
  <c r="G23" i="4" s="1"/>
  <c r="D22" i="4"/>
  <c r="G22" i="4" s="1"/>
  <c r="D21" i="4"/>
  <c r="G21" i="4" s="1"/>
  <c r="C25" i="4"/>
  <c r="B25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4" i="4"/>
  <c r="E14" i="4"/>
  <c r="C14" i="4"/>
  <c r="B14" i="4"/>
  <c r="G25" i="4" l="1"/>
  <c r="G39" i="4"/>
  <c r="D25" i="4"/>
  <c r="D39" i="4"/>
  <c r="G14" i="4"/>
  <c r="D14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G47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B69" i="6"/>
  <c r="B65" i="6"/>
  <c r="B57" i="6"/>
  <c r="B53" i="6"/>
  <c r="B43" i="6"/>
  <c r="B33" i="6"/>
  <c r="B23" i="6"/>
  <c r="B13" i="6"/>
  <c r="B5" i="6"/>
  <c r="D69" i="6" l="1"/>
  <c r="G69" i="6" s="1"/>
  <c r="D53" i="6"/>
  <c r="G53" i="6" s="1"/>
  <c r="D43" i="6"/>
  <c r="G43" i="6"/>
  <c r="D23" i="6"/>
  <c r="G23" i="6" s="1"/>
  <c r="D13" i="6"/>
  <c r="G13" i="6" s="1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G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<sst xmlns="http://schemas.openxmlformats.org/spreadsheetml/2006/main" count="201" uniqueCount="142">
  <si>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</si>
  <si>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</si>
  <si>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</si>
  <si>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</si>
  <si>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</si>
  <si>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</si>
  <si>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</si>
  <si>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</si>
  <si>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</si>
  <si>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</si>
  <si>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</si>
  <si>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</si>
  <si>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</si>
  <si>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</si>
  <si>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</si>
  <si>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</si>
  <si>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</si>
  <si>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</si>
  <si>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</si>
  <si>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</si>
  <si>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</si>
  <si>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</si>
  <si>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</si>
  <si>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</si>
  <si>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</si>
  <si>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</si>
  <si>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</si>
  <si>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</si>
  <si>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</si>
  <si>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</si>
  <si>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</si>
  <si>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</si>
  <si>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</si>
  <si>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</si>
  <si>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</si>
  <si>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</si>
  <si>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</si>
  <si>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</si>
  <si>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</si>
  <si>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</si>
  <si>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</si>
  <si>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</si>
  <si>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</si>
  <si>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</si>
  <si>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</si>
  <si>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</si>
  <si>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</si>
  <si>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</si>
  <si>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</si>
  <si>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</si>
  <si>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</si>
  <si>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</si>
  <si>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</si>
  <si>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</si>
  <si>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</si>
  <si>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</si>
  <si>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</si>
  <si>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</si>
  <si>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</si>
  <si>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</si>
  <si>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</si>
  <si>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</si>
  <si>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</si>
  <si>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</si>
  <si>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</si>
  <si>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</si>
  <si>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</si>
  <si>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</si>
  <si>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</si>
  <si>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</si>
  <si>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</si>
  <si>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</si>
  <si>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</si>
  <si>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</si>
  <si>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</si>
  <si>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</si>
  <si>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</si>
  <si>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</si>
  <si>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</si>
  <si>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</si>
  <si>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</si>
  <si>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</si>
  <si>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</si>
  <si>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</si>
  <si>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</si>
  <si>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</si>
  <si>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</si>
  <si>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</si>
  <si>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</si>
  <si>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</si>
  <si>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</si>
  <si>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</si>
  <si>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</si>
  <si>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</si>
  <si>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</si>
  <si>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</si>
  <si>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</si>
  <si>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</si>
  <si>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</si>
  <si>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</si>
  <si>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</si>
  <si>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</si>
  <si>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</si>
  <si>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</si>
  <si>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</si>
  <si>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</si>
  <si>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</si>
  <si>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</si>
  <si>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</si>
  <si>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</si>
  <si>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</si>
  <si>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</si>
  <si>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</si>
  <si>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</si>
  <si>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</si>
  <si>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</si>
  <si>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</si>
  <si>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</si>
  <si>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</si>
  <si>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</si>
  <si>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</si>
  <si>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</si>
  <si>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</si>
  <si>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</si>
  <si>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</si>
  <si>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</si>
  <si>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</si>
  <si>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</si>
  <si>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</si>
  <si>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</si>
  <si>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</si>
  <si>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</si>
  <si>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</si>
  <si>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</si>
  <si>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</si>
  <si>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Comité Municipal de Agua Potable y Alcantarillado de Salamanca, Guanajuato.
Estado Analítico del Ejercicio del Presupuesto de Egresos
Clasificación por Objeto del Gasto (Capítulo y Concepto)
Del 1 de Enero al 30 de Junio de 2023</t>
  </si>
  <si>
    <t>Comité Municipal de Agua Potable y Alcantarillado de Salamanca, Guanajuato.
Estado Analítico del Ejercicio del Presupuesto de Egresos
Clasificación Económica (por Tipo de Gasto)
Del 1 de Enero al 30 de Junio de 2023</t>
  </si>
  <si>
    <t>31120M26A010000 CONCENTRACION DE GERENCI</t>
  </si>
  <si>
    <t>Comité Municipal de Agua Potable y Alcantarillado de Salamanca, Guanajuato.
Estado Analítico del Ejercicio del Presupuesto de Egresos
Clasificación Administrativa
Del 1 de Enero al 30 de Junio de 2023</t>
  </si>
  <si>
    <t>Comité Municipal de Agua Potable y Alcantarillado de Salamanca, Guanajuato.
Estado Analítico del Ejercicio del Presupuesto de Egresos
Clasificación Administrativa (Poderes)
Del 1 de Enero al 30 de Junio de 2023</t>
  </si>
  <si>
    <t>Comité Municipal de Agua Potable y Alcantarillado de Salamanca, Guanajuato.
Estado Analítico del Ejercicio del Presupuesto de Egresos
Clasificación Administrativa (Sector Paraestatal)
Del 1 de Enero al 30 de Junio de 2023</t>
  </si>
  <si>
    <t>Comité Municipal de Agua Potable y Alcantarillado de Salamanca, Guanajuato.
Estado Analítico del Ejercicio del Presupuesto de Egresos
Clasificación Funcional (Finalidad y Función)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</si>
</sst>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4" fontId="3" fillId="0" borderId="12" xfId="0" applyNumberFormat="1" applyFont="1" applyBorder="1" applyProtection="1">
      <protection locked="0"/>
    </xf>
    <xf numFmtId="4" fontId="3" fillId="0" borderId="10" xfId="9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4" fontId="7" fillId="0" borderId="10" xfId="0" applyNumberFormat="1" applyFont="1" applyBorder="1" applyProtection="1">
      <protection locked="0"/>
    </xf>
    <xf numFmtId="4" fontId="7" fillId="0" borderId="12" xfId="0" applyNumberFormat="1" applyFont="1" applyBorder="1" applyProtection="1">
      <protection locked="0"/>
    </xf>
    <xf numFmtId="4" fontId="3" fillId="0" borderId="11" xfId="0" applyNumberFormat="1" applyFont="1" applyBorder="1" applyProtection="1">
      <protection locked="0"/>
    </xf>
    <xf numFmtId="4" fontId="7" fillId="0" borderId="11" xfId="0" applyNumberFormat="1" applyFont="1" applyBorder="1" applyProtection="1">
      <protection locked="0"/>
    </xf>
    <xf numFmtId="4" fontId="7" fillId="0" borderId="6" xfId="0" applyNumberFormat="1" applyFont="1" applyBorder="1" applyProtection="1">
      <protection locked="0"/>
    </xf>
    <xf numFmtId="0" fontId="9" fillId="0" borderId="1" xfId="0" applyFont="1" applyBorder="1" applyAlignment="1">
      <alignment horizontal="left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0" fontId="3" fillId="0" borderId="0" xfId="8" applyFont="1" applyAlignment="1" applyProtection="1">
      <alignment horizontal="center"/>
      <protection locked="0"/>
    </xf>
    <xf numFmtId="0" fontId="7" fillId="0" borderId="10" xfId="0" applyFont="1" applyBorder="1" applyAlignment="1">
      <alignment horizontal="left"/>
    </xf>
    <xf numFmtId="0" fontId="3" fillId="0" borderId="12" xfId="0" applyFont="1" applyBorder="1" applyAlignment="1">
      <alignment horizontal="left" indent="1"/>
    </xf>
    <xf numFmtId="0" fontId="7" fillId="0" borderId="12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 indent="1"/>
    </xf>
    <xf numFmtId="0" fontId="3" fillId="0" borderId="10" xfId="0" applyFont="1" applyBorder="1"/>
    <xf numFmtId="0" fontId="3" fillId="0" borderId="12" xfId="0" applyFont="1" applyBorder="1"/>
    <xf numFmtId="0" fontId="3" fillId="0" borderId="11" xfId="0" applyFont="1" applyBorder="1"/>
    <xf numFmtId="0" fontId="7" fillId="0" borderId="11" xfId="0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left" wrapText="1" indent="1"/>
      <protection locked="0"/>
    </xf>
    <xf numFmtId="0" fontId="0" fillId="0" borderId="12" xfId="0" applyBorder="1" applyAlignment="1" applyProtection="1">
      <alignment horizontal="left" wrapText="1" indent="1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left" indent="1"/>
      <protection locked="0"/>
    </xf>
    <xf numFmtId="0" fontId="0" fillId="0" borderId="12" xfId="0" applyBorder="1" applyAlignment="1" applyProtection="1">
      <alignment horizontal="left" indent="1"/>
      <protection locked="0"/>
    </xf>
    <xf numFmtId="0" fontId="3" fillId="0" borderId="10" xfId="9" applyFont="1" applyBorder="1" applyAlignment="1">
      <alignment horizontal="left" vertical="center" indent="1"/>
    </xf>
    <xf numFmtId="0" fontId="3" fillId="0" borderId="12" xfId="0" applyFont="1" applyBorder="1" applyAlignment="1" applyProtection="1">
      <alignment horizontal="left" indent="1"/>
      <protection locked="0"/>
    </xf>
    <xf numFmtId="0" fontId="3" fillId="0" borderId="11" xfId="0" applyFont="1" applyBorder="1" applyAlignment="1" applyProtection="1">
      <alignment horizontal="left" indent="1"/>
      <protection locked="0"/>
    </xf>
    <xf numFmtId="0" fontId="7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wrapText="1" indent="1"/>
    </xf>
    <xf numFmtId="0" fontId="7" fillId="0" borderId="12" xfId="0" applyFont="1" applyBorder="1" applyAlignment="1">
      <alignment horizontal="left" vertical="center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</cellXfs>
  <cellStyles count="2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854D916F-48A6-4DC7-9C24-ED3E4516B25A}"/>
    <cellStyle name="Millares 2 3" xfId="4" xr:uid="{00000000-0005-0000-0000-000003000000}"/>
    <cellStyle name="Millares 2 3 2" xfId="18" xr:uid="{32BC8857-3EA0-4070-8C05-D0BF1F8FE0BD}"/>
    <cellStyle name="Millares 2 4" xfId="16" xr:uid="{5B9A5836-3B35-4219-BB49-54B985E03129}"/>
    <cellStyle name="Millares 3" xfId="5" xr:uid="{00000000-0005-0000-0000-000004000000}"/>
    <cellStyle name="Millares 3 2" xfId="19" xr:uid="{8A67810A-3F9D-43C4-8744-780E93122BF3}"/>
    <cellStyle name="Moneda 2" xfId="6" xr:uid="{00000000-0005-0000-0000-000005000000}"/>
    <cellStyle name="Moneda 2 2" xfId="20" xr:uid="{8213A599-0C22-492F-93B4-63D76AB4893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F5701E1E-5B1D-44E3-8CFB-6229521F6905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3" xr:uid="{695D0660-1EC8-4A78-BF2B-900A3A6BFD61}"/>
    <cellStyle name="Normal 6 3" xfId="22" xr:uid="{71EBD1E5-0E67-460C-BC06-1D8B9EC1AB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556260</xdr:colOff>
      <xdr:row>0</xdr:row>
      <xdr:rowOff>30480</xdr:rowOff>
    </xdr:from>
    <xdr:to>
      <xdr:col>0</xdr:col>
      <xdr:colOff>1107948</xdr:colOff>
      <xdr:row>0</xdr:row>
      <xdr:rowOff>576072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C7B7B2-E893-8C30-31F7-FCCD9D5F4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" y="30480"/>
          <a:ext cx="551688" cy="5455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30480</xdr:rowOff>
    </xdr:from>
    <xdr:to>
      <xdr:col>0</xdr:col>
      <xdr:colOff>719328</xdr:colOff>
      <xdr:row>0</xdr:row>
      <xdr:rowOff>576072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75449F-0159-4500-BE5C-658125E2F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" y="30480"/>
          <a:ext cx="551688" cy="5455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502920</xdr:colOff>
      <xdr:row>0</xdr:row>
      <xdr:rowOff>30480</xdr:rowOff>
    </xdr:from>
    <xdr:to>
      <xdr:col>0</xdr:col>
      <xdr:colOff>996049</xdr:colOff>
      <xdr:row>0</xdr:row>
      <xdr:rowOff>518160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DE86B6-2EC5-4AA3-9571-4CDADF867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" y="30480"/>
          <a:ext cx="493129" cy="4876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38100</xdr:rowOff>
    </xdr:from>
    <xdr:to>
      <xdr:col>0</xdr:col>
      <xdr:colOff>818388</xdr:colOff>
      <xdr:row>0</xdr:row>
      <xdr:rowOff>583692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20FF30-72FD-4F6B-8727-04DDF0942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38100"/>
          <a:ext cx="551688" cy="54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4"/>
  <sheetViews>
    <sheetView showGridLine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83" sqref="A83:XFD84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9" width="12" style="1"/>
    <col min="10" max="10" width="12.6640625" style="1" bestFit="1" customWidth="1"/>
    <col min="11" max="16384" width="12" style="1"/>
  </cols>
  <sheetData>
    <row r="1" spans="1:8" ht="50.1" customHeight="1" x14ac:dyDescent="0.2">
      <c r="A1" s="37" t="s">
        <v>135</v>
      </c>
      <c r="B1" s="37"/>
      <c r="C1" s="37"/>
      <c r="D1" s="37"/>
      <c r="E1" s="37"/>
      <c r="F1" s="37"/>
      <c r="G1" s="38"/>
    </row>
    <row r="2" spans="1:8" x14ac:dyDescent="0.2">
      <c r="A2" s="42" t="s">
        <v>56</v>
      </c>
      <c r="B2" s="39" t="s">
        <v>62</v>
      </c>
      <c r="C2" s="37"/>
      <c r="D2" s="37"/>
      <c r="E2" s="37"/>
      <c r="F2" s="38"/>
      <c r="G2" s="40" t="s">
        <v>61</v>
      </c>
    </row>
    <row r="3" spans="1:8" ht="24.95" customHeight="1" x14ac:dyDescent="0.2">
      <c r="A3" s="43"/>
      <c r="B3" s="13" t="s">
        <v>57</v>
      </c>
      <c r="C3" s="13" t="s">
        <v>122</v>
      </c>
      <c r="D3" s="13" t="s">
        <v>58</v>
      </c>
      <c r="E3" s="13" t="s">
        <v>59</v>
      </c>
      <c r="F3" s="13" t="s">
        <v>60</v>
      </c>
      <c r="G3" s="41"/>
    </row>
    <row r="4" spans="1:8" x14ac:dyDescent="0.2">
      <c r="A4" s="44"/>
      <c r="B4" s="14">
        <v>1</v>
      </c>
      <c r="C4" s="14">
        <v>2</v>
      </c>
      <c r="D4" s="14" t="s">
        <v>123</v>
      </c>
      <c r="E4" s="14">
        <v>4</v>
      </c>
      <c r="F4" s="14">
        <v>5</v>
      </c>
      <c r="G4" s="14" t="s">
        <v>124</v>
      </c>
    </row>
    <row r="5" spans="1:8" x14ac:dyDescent="0.2">
      <c r="A5" s="17" t="s">
        <v>63</v>
      </c>
      <c r="B5" s="7">
        <f>SUM(B6:B12)</f>
        <v>103369021.59</v>
      </c>
      <c r="C5" s="7">
        <f>SUM(C6:C12)</f>
        <v>1749080.1600000001</v>
      </c>
      <c r="D5" s="7">
        <f>B5+C5</f>
        <v>105118101.75</v>
      </c>
      <c r="E5" s="7">
        <f>SUM(E6:E12)</f>
        <v>42264288.849999994</v>
      </c>
      <c r="F5" s="7">
        <f>SUM(F6:F12)</f>
        <v>34494179.300000004</v>
      </c>
      <c r="G5" s="7">
        <f>D5-E5</f>
        <v>62853812.900000006</v>
      </c>
    </row>
    <row r="6" spans="1:8" x14ac:dyDescent="0.2">
      <c r="A6" s="18" t="s">
        <v>67</v>
      </c>
      <c r="B6" s="2">
        <v>52844393.75</v>
      </c>
      <c r="C6" s="2">
        <v>657750.12</v>
      </c>
      <c r="D6" s="2">
        <f t="shared" ref="D6:D69" si="0">B6+C6</f>
        <v>53502143.869999997</v>
      </c>
      <c r="E6" s="2">
        <v>24356665.710000001</v>
      </c>
      <c r="F6" s="2">
        <v>20321082.539999999</v>
      </c>
      <c r="G6" s="2">
        <f t="shared" ref="G6:G69" si="1">D6-E6</f>
        <v>29145478.159999996</v>
      </c>
      <c r="H6" s="4">
        <v>1100</v>
      </c>
    </row>
    <row r="7" spans="1:8" x14ac:dyDescent="0.2">
      <c r="A7" s="18" t="s">
        <v>68</v>
      </c>
      <c r="B7" s="2">
        <v>208000</v>
      </c>
      <c r="C7" s="2">
        <v>0</v>
      </c>
      <c r="D7" s="2">
        <f t="shared" si="0"/>
        <v>208000</v>
      </c>
      <c r="E7" s="2">
        <v>73165.320000000007</v>
      </c>
      <c r="F7" s="2">
        <v>72221.100000000006</v>
      </c>
      <c r="G7" s="2">
        <f t="shared" si="1"/>
        <v>134834.68</v>
      </c>
      <c r="H7" s="4">
        <v>1200</v>
      </c>
    </row>
    <row r="8" spans="1:8" x14ac:dyDescent="0.2">
      <c r="A8" s="18" t="s">
        <v>69</v>
      </c>
      <c r="B8" s="2">
        <v>10631412.199999999</v>
      </c>
      <c r="C8" s="2">
        <v>360739.86</v>
      </c>
      <c r="D8" s="2">
        <f t="shared" si="0"/>
        <v>10992152.059999999</v>
      </c>
      <c r="E8" s="2">
        <v>2427525.31</v>
      </c>
      <c r="F8" s="2">
        <v>2053184.79</v>
      </c>
      <c r="G8" s="2">
        <f t="shared" si="1"/>
        <v>8564626.7499999981</v>
      </c>
      <c r="H8" s="4">
        <v>1300</v>
      </c>
    </row>
    <row r="9" spans="1:8" x14ac:dyDescent="0.2">
      <c r="A9" s="18" t="s">
        <v>33</v>
      </c>
      <c r="B9" s="2">
        <v>20750353.73</v>
      </c>
      <c r="C9" s="2">
        <v>257404.55</v>
      </c>
      <c r="D9" s="2">
        <f t="shared" si="0"/>
        <v>21007758.280000001</v>
      </c>
      <c r="E9" s="2">
        <v>7266404.8499999996</v>
      </c>
      <c r="F9" s="2">
        <v>4827511.74</v>
      </c>
      <c r="G9" s="2">
        <f t="shared" si="1"/>
        <v>13741353.430000002</v>
      </c>
      <c r="H9" s="4">
        <v>1400</v>
      </c>
    </row>
    <row r="10" spans="1:8" x14ac:dyDescent="0.2">
      <c r="A10" s="18" t="s">
        <v>70</v>
      </c>
      <c r="B10" s="2">
        <v>17307180.449999999</v>
      </c>
      <c r="C10" s="2">
        <v>473185.63</v>
      </c>
      <c r="D10" s="2">
        <f t="shared" si="0"/>
        <v>17780366.079999998</v>
      </c>
      <c r="E10" s="2">
        <v>8140527.6600000001</v>
      </c>
      <c r="F10" s="2">
        <v>7220179.1299999999</v>
      </c>
      <c r="G10" s="2">
        <f t="shared" si="1"/>
        <v>9639838.4199999981</v>
      </c>
      <c r="H10" s="4">
        <v>1500</v>
      </c>
    </row>
    <row r="11" spans="1:8" x14ac:dyDescent="0.2">
      <c r="A11" s="18" t="s">
        <v>34</v>
      </c>
      <c r="B11" s="2">
        <v>1627681.46</v>
      </c>
      <c r="C11" s="2">
        <v>0</v>
      </c>
      <c r="D11" s="2">
        <f t="shared" si="0"/>
        <v>1627681.46</v>
      </c>
      <c r="E11" s="2">
        <v>0</v>
      </c>
      <c r="F11" s="2">
        <v>0</v>
      </c>
      <c r="G11" s="2">
        <f t="shared" si="1"/>
        <v>1627681.46</v>
      </c>
      <c r="H11" s="4">
        <v>1600</v>
      </c>
    </row>
    <row r="12" spans="1:8" x14ac:dyDescent="0.2">
      <c r="A12" s="18" t="s">
        <v>71</v>
      </c>
      <c r="B12" s="2">
        <v>0</v>
      </c>
      <c r="C12" s="2">
        <v>0</v>
      </c>
      <c r="D12" s="2">
        <f t="shared" si="0"/>
        <v>0</v>
      </c>
      <c r="E12" s="2">
        <v>0</v>
      </c>
      <c r="F12" s="2">
        <v>0</v>
      </c>
      <c r="G12" s="2">
        <f t="shared" si="1"/>
        <v>0</v>
      </c>
      <c r="H12" s="4">
        <v>1700</v>
      </c>
    </row>
    <row r="13" spans="1:8" x14ac:dyDescent="0.2">
      <c r="A13" s="19" t="s">
        <v>129</v>
      </c>
      <c r="B13" s="8">
        <f>SUM(B14:B22)</f>
        <v>37011886.659999996</v>
      </c>
      <c r="C13" s="8">
        <f>SUM(C14:C22)</f>
        <v>3682672.44</v>
      </c>
      <c r="D13" s="8">
        <f t="shared" si="0"/>
        <v>40694559.099999994</v>
      </c>
      <c r="E13" s="8">
        <f>SUM(E14:E22)</f>
        <v>17606526.93</v>
      </c>
      <c r="F13" s="8">
        <f>SUM(F14:F22)</f>
        <v>14047464.83</v>
      </c>
      <c r="G13" s="8">
        <f t="shared" si="1"/>
        <v>23088032.169999994</v>
      </c>
      <c r="H13" s="12">
        <v>0</v>
      </c>
    </row>
    <row r="14" spans="1:8" x14ac:dyDescent="0.2">
      <c r="A14" s="18" t="s">
        <v>72</v>
      </c>
      <c r="B14" s="2">
        <v>2749006.66</v>
      </c>
      <c r="C14" s="2">
        <v>-272861.7</v>
      </c>
      <c r="D14" s="2">
        <f t="shared" si="0"/>
        <v>2476144.96</v>
      </c>
      <c r="E14" s="2">
        <v>687942.54</v>
      </c>
      <c r="F14" s="2">
        <v>703079.15</v>
      </c>
      <c r="G14" s="2">
        <f t="shared" si="1"/>
        <v>1788202.42</v>
      </c>
      <c r="H14" s="4">
        <v>2100</v>
      </c>
    </row>
    <row r="15" spans="1:8" x14ac:dyDescent="0.2">
      <c r="A15" s="18" t="s">
        <v>73</v>
      </c>
      <c r="B15" s="2">
        <v>290000</v>
      </c>
      <c r="C15" s="2">
        <v>0</v>
      </c>
      <c r="D15" s="2">
        <f t="shared" si="0"/>
        <v>290000</v>
      </c>
      <c r="E15" s="2">
        <v>134639.04000000001</v>
      </c>
      <c r="F15" s="2">
        <v>137383.15</v>
      </c>
      <c r="G15" s="2">
        <f t="shared" si="1"/>
        <v>155360.95999999999</v>
      </c>
      <c r="H15" s="4">
        <v>2200</v>
      </c>
    </row>
    <row r="16" spans="1:8" x14ac:dyDescent="0.2">
      <c r="A16" s="18" t="s">
        <v>74</v>
      </c>
      <c r="B16" s="2">
        <v>0</v>
      </c>
      <c r="C16" s="2">
        <v>0</v>
      </c>
      <c r="D16" s="2">
        <f t="shared" si="0"/>
        <v>0</v>
      </c>
      <c r="E16" s="2">
        <v>0</v>
      </c>
      <c r="F16" s="2">
        <v>0</v>
      </c>
      <c r="G16" s="2">
        <f t="shared" si="1"/>
        <v>0</v>
      </c>
      <c r="H16" s="4">
        <v>2300</v>
      </c>
    </row>
    <row r="17" spans="1:8" x14ac:dyDescent="0.2">
      <c r="A17" s="18" t="s">
        <v>75</v>
      </c>
      <c r="B17" s="2">
        <v>19563500</v>
      </c>
      <c r="C17" s="2">
        <v>784300.96</v>
      </c>
      <c r="D17" s="2">
        <f t="shared" si="0"/>
        <v>20347800.960000001</v>
      </c>
      <c r="E17" s="2">
        <v>11481852.140000001</v>
      </c>
      <c r="F17" s="2">
        <v>8187757.3700000001</v>
      </c>
      <c r="G17" s="2">
        <f t="shared" si="1"/>
        <v>8865948.8200000003</v>
      </c>
      <c r="H17" s="4">
        <v>2400</v>
      </c>
    </row>
    <row r="18" spans="1:8" x14ac:dyDescent="0.2">
      <c r="A18" s="18" t="s">
        <v>76</v>
      </c>
      <c r="B18" s="2">
        <v>2645000</v>
      </c>
      <c r="C18" s="2">
        <v>117600</v>
      </c>
      <c r="D18" s="2">
        <f t="shared" si="0"/>
        <v>2762600</v>
      </c>
      <c r="E18" s="2">
        <v>294535.31</v>
      </c>
      <c r="F18" s="2">
        <v>130025.75</v>
      </c>
      <c r="G18" s="2">
        <f t="shared" si="1"/>
        <v>2468064.69</v>
      </c>
      <c r="H18" s="4">
        <v>2500</v>
      </c>
    </row>
    <row r="19" spans="1:8" x14ac:dyDescent="0.2">
      <c r="A19" s="18" t="s">
        <v>77</v>
      </c>
      <c r="B19" s="2">
        <v>5360000</v>
      </c>
      <c r="C19" s="2">
        <v>500000</v>
      </c>
      <c r="D19" s="2">
        <f t="shared" si="0"/>
        <v>5860000</v>
      </c>
      <c r="E19" s="2">
        <v>2467898.02</v>
      </c>
      <c r="F19" s="2">
        <v>2524236.84</v>
      </c>
      <c r="G19" s="2">
        <f t="shared" si="1"/>
        <v>3392101.98</v>
      </c>
      <c r="H19" s="4">
        <v>2600</v>
      </c>
    </row>
    <row r="20" spans="1:8" x14ac:dyDescent="0.2">
      <c r="A20" s="18" t="s">
        <v>78</v>
      </c>
      <c r="B20" s="2">
        <v>2278000</v>
      </c>
      <c r="C20" s="2">
        <v>472861.85</v>
      </c>
      <c r="D20" s="2">
        <f t="shared" si="0"/>
        <v>2750861.85</v>
      </c>
      <c r="E20" s="2">
        <v>459958.22</v>
      </c>
      <c r="F20" s="2">
        <v>493408.88</v>
      </c>
      <c r="G20" s="2">
        <f t="shared" si="1"/>
        <v>2290903.63</v>
      </c>
      <c r="H20" s="4">
        <v>2700</v>
      </c>
    </row>
    <row r="21" spans="1:8" x14ac:dyDescent="0.2">
      <c r="A21" s="18" t="s">
        <v>79</v>
      </c>
      <c r="B21" s="2">
        <v>0</v>
      </c>
      <c r="C21" s="2">
        <v>0</v>
      </c>
      <c r="D21" s="2">
        <f t="shared" si="0"/>
        <v>0</v>
      </c>
      <c r="E21" s="2">
        <v>0</v>
      </c>
      <c r="F21" s="2">
        <v>0</v>
      </c>
      <c r="G21" s="2">
        <f t="shared" si="1"/>
        <v>0</v>
      </c>
      <c r="H21" s="4">
        <v>2800</v>
      </c>
    </row>
    <row r="22" spans="1:8" x14ac:dyDescent="0.2">
      <c r="A22" s="18" t="s">
        <v>80</v>
      </c>
      <c r="B22" s="2">
        <v>4126380</v>
      </c>
      <c r="C22" s="2">
        <v>2080771.33</v>
      </c>
      <c r="D22" s="2">
        <f t="shared" si="0"/>
        <v>6207151.3300000001</v>
      </c>
      <c r="E22" s="2">
        <v>2079701.66</v>
      </c>
      <c r="F22" s="2">
        <v>1871573.69</v>
      </c>
      <c r="G22" s="2">
        <f t="shared" si="1"/>
        <v>4127449.67</v>
      </c>
      <c r="H22" s="4">
        <v>2900</v>
      </c>
    </row>
    <row r="23" spans="1:8" x14ac:dyDescent="0.2">
      <c r="A23" s="19" t="s">
        <v>64</v>
      </c>
      <c r="B23" s="8">
        <f>SUM(B24:B32)</f>
        <v>75683746.980000004</v>
      </c>
      <c r="C23" s="8">
        <f>SUM(C24:C32)</f>
        <v>11307616.239999998</v>
      </c>
      <c r="D23" s="8">
        <f t="shared" si="0"/>
        <v>86991363.219999999</v>
      </c>
      <c r="E23" s="8">
        <f>SUM(E24:E32)</f>
        <v>29540512.640000001</v>
      </c>
      <c r="F23" s="8">
        <f>SUM(F24:F32)</f>
        <v>28657544.77</v>
      </c>
      <c r="G23" s="8">
        <f t="shared" si="1"/>
        <v>57450850.579999998</v>
      </c>
      <c r="H23" s="12">
        <v>0</v>
      </c>
    </row>
    <row r="24" spans="1:8" x14ac:dyDescent="0.2">
      <c r="A24" s="18" t="s">
        <v>81</v>
      </c>
      <c r="B24" s="2">
        <v>37130000</v>
      </c>
      <c r="C24" s="2">
        <v>0</v>
      </c>
      <c r="D24" s="2">
        <f t="shared" si="0"/>
        <v>37130000</v>
      </c>
      <c r="E24" s="2">
        <v>14301667.109999999</v>
      </c>
      <c r="F24" s="2">
        <v>14730371.58</v>
      </c>
      <c r="G24" s="2">
        <f t="shared" si="1"/>
        <v>22828332.890000001</v>
      </c>
      <c r="H24" s="4">
        <v>3100</v>
      </c>
    </row>
    <row r="25" spans="1:8" x14ac:dyDescent="0.2">
      <c r="A25" s="18" t="s">
        <v>82</v>
      </c>
      <c r="B25" s="2">
        <v>926000</v>
      </c>
      <c r="C25" s="2">
        <v>195000</v>
      </c>
      <c r="D25" s="2">
        <f t="shared" si="0"/>
        <v>1121000</v>
      </c>
      <c r="E25" s="2">
        <v>233185.23</v>
      </c>
      <c r="F25" s="2">
        <v>236483.55</v>
      </c>
      <c r="G25" s="2">
        <f t="shared" si="1"/>
        <v>887814.77</v>
      </c>
      <c r="H25" s="4">
        <v>3200</v>
      </c>
    </row>
    <row r="26" spans="1:8" x14ac:dyDescent="0.2">
      <c r="A26" s="18" t="s">
        <v>83</v>
      </c>
      <c r="B26" s="2">
        <v>10070000</v>
      </c>
      <c r="C26" s="2">
        <v>7102354.0800000001</v>
      </c>
      <c r="D26" s="2">
        <f t="shared" si="0"/>
        <v>17172354.079999998</v>
      </c>
      <c r="E26" s="2">
        <v>3350625.71</v>
      </c>
      <c r="F26" s="2">
        <v>3423257.63</v>
      </c>
      <c r="G26" s="2">
        <f t="shared" si="1"/>
        <v>13821728.369999997</v>
      </c>
      <c r="H26" s="4">
        <v>3300</v>
      </c>
    </row>
    <row r="27" spans="1:8" x14ac:dyDescent="0.2">
      <c r="A27" s="18" t="s">
        <v>84</v>
      </c>
      <c r="B27" s="2">
        <v>2543000</v>
      </c>
      <c r="C27" s="2">
        <v>912000</v>
      </c>
      <c r="D27" s="2">
        <f t="shared" si="0"/>
        <v>3455000</v>
      </c>
      <c r="E27" s="2">
        <v>1385543.55</v>
      </c>
      <c r="F27" s="2">
        <v>1919322.43</v>
      </c>
      <c r="G27" s="2">
        <f t="shared" si="1"/>
        <v>2069456.45</v>
      </c>
      <c r="H27" s="4">
        <v>3400</v>
      </c>
    </row>
    <row r="28" spans="1:8" x14ac:dyDescent="0.2">
      <c r="A28" s="18" t="s">
        <v>85</v>
      </c>
      <c r="B28" s="2">
        <v>7450500</v>
      </c>
      <c r="C28" s="2">
        <v>3032187.46</v>
      </c>
      <c r="D28" s="2">
        <f t="shared" si="0"/>
        <v>10482687.460000001</v>
      </c>
      <c r="E28" s="2">
        <v>3935733.38</v>
      </c>
      <c r="F28" s="2">
        <v>4025088.39</v>
      </c>
      <c r="G28" s="2">
        <f t="shared" si="1"/>
        <v>6546954.080000001</v>
      </c>
      <c r="H28" s="4">
        <v>3500</v>
      </c>
    </row>
    <row r="29" spans="1:8" x14ac:dyDescent="0.2">
      <c r="A29" s="18" t="s">
        <v>86</v>
      </c>
      <c r="B29" s="2">
        <v>3909000</v>
      </c>
      <c r="C29" s="2">
        <v>22770</v>
      </c>
      <c r="D29" s="2">
        <f t="shared" si="0"/>
        <v>3931770</v>
      </c>
      <c r="E29" s="2">
        <v>865591.98</v>
      </c>
      <c r="F29" s="2">
        <v>904846.9</v>
      </c>
      <c r="G29" s="2">
        <f t="shared" si="1"/>
        <v>3066178.02</v>
      </c>
      <c r="H29" s="4">
        <v>3600</v>
      </c>
    </row>
    <row r="30" spans="1:8" x14ac:dyDescent="0.2">
      <c r="A30" s="18" t="s">
        <v>87</v>
      </c>
      <c r="B30" s="2">
        <v>698000</v>
      </c>
      <c r="C30" s="2">
        <v>0</v>
      </c>
      <c r="D30" s="2">
        <f t="shared" si="0"/>
        <v>698000</v>
      </c>
      <c r="E30" s="2">
        <v>24386.71</v>
      </c>
      <c r="F30" s="2">
        <v>24423.08</v>
      </c>
      <c r="G30" s="2">
        <f t="shared" si="1"/>
        <v>673613.29</v>
      </c>
      <c r="H30" s="4">
        <v>3700</v>
      </c>
    </row>
    <row r="31" spans="1:8" x14ac:dyDescent="0.2">
      <c r="A31" s="18" t="s">
        <v>88</v>
      </c>
      <c r="B31" s="2">
        <v>325000</v>
      </c>
      <c r="C31" s="2">
        <v>0</v>
      </c>
      <c r="D31" s="2">
        <f t="shared" si="0"/>
        <v>325000</v>
      </c>
      <c r="E31" s="2">
        <v>52908.3</v>
      </c>
      <c r="F31" s="2">
        <v>52964.41</v>
      </c>
      <c r="G31" s="2">
        <f t="shared" si="1"/>
        <v>272091.7</v>
      </c>
      <c r="H31" s="4">
        <v>3800</v>
      </c>
    </row>
    <row r="32" spans="1:8" x14ac:dyDescent="0.2">
      <c r="A32" s="18" t="s">
        <v>18</v>
      </c>
      <c r="B32" s="2">
        <v>12632246.98</v>
      </c>
      <c r="C32" s="2">
        <v>43304.7</v>
      </c>
      <c r="D32" s="2">
        <f t="shared" si="0"/>
        <v>12675551.68</v>
      </c>
      <c r="E32" s="2">
        <v>5390870.6699999999</v>
      </c>
      <c r="F32" s="2">
        <v>3340786.8</v>
      </c>
      <c r="G32" s="2">
        <f t="shared" si="1"/>
        <v>7284681.0099999998</v>
      </c>
      <c r="H32" s="4">
        <v>3900</v>
      </c>
    </row>
    <row r="33" spans="1:8" x14ac:dyDescent="0.2">
      <c r="A33" s="19" t="s">
        <v>130</v>
      </c>
      <c r="B33" s="8">
        <f>SUM(B34:B42)</f>
        <v>100000</v>
      </c>
      <c r="C33" s="8">
        <f>SUM(C34:C42)</f>
        <v>0</v>
      </c>
      <c r="D33" s="8">
        <f t="shared" si="0"/>
        <v>100000</v>
      </c>
      <c r="E33" s="8">
        <f>SUM(E34:E42)</f>
        <v>21692</v>
      </c>
      <c r="F33" s="8">
        <f>SUM(F34:F42)</f>
        <v>21692</v>
      </c>
      <c r="G33" s="8">
        <f t="shared" si="1"/>
        <v>78308</v>
      </c>
      <c r="H33" s="12">
        <v>0</v>
      </c>
    </row>
    <row r="34" spans="1:8" x14ac:dyDescent="0.2">
      <c r="A34" s="18" t="s">
        <v>89</v>
      </c>
      <c r="B34" s="2">
        <v>0</v>
      </c>
      <c r="C34" s="2">
        <v>0</v>
      </c>
      <c r="D34" s="2">
        <f t="shared" si="0"/>
        <v>0</v>
      </c>
      <c r="E34" s="2">
        <v>0</v>
      </c>
      <c r="F34" s="2">
        <v>0</v>
      </c>
      <c r="G34" s="2">
        <f t="shared" si="1"/>
        <v>0</v>
      </c>
      <c r="H34" s="4">
        <v>4100</v>
      </c>
    </row>
    <row r="35" spans="1:8" x14ac:dyDescent="0.2">
      <c r="A35" s="18" t="s">
        <v>90</v>
      </c>
      <c r="B35" s="2">
        <v>0</v>
      </c>
      <c r="C35" s="2">
        <v>0</v>
      </c>
      <c r="D35" s="2">
        <f t="shared" si="0"/>
        <v>0</v>
      </c>
      <c r="E35" s="2">
        <v>0</v>
      </c>
      <c r="F35" s="2">
        <v>0</v>
      </c>
      <c r="G35" s="2">
        <f t="shared" si="1"/>
        <v>0</v>
      </c>
      <c r="H35" s="4">
        <v>4200</v>
      </c>
    </row>
    <row r="36" spans="1:8" x14ac:dyDescent="0.2">
      <c r="A36" s="18" t="s">
        <v>91</v>
      </c>
      <c r="B36" s="2">
        <v>0</v>
      </c>
      <c r="C36" s="2">
        <v>0</v>
      </c>
      <c r="D36" s="2">
        <f t="shared" si="0"/>
        <v>0</v>
      </c>
      <c r="E36" s="2">
        <v>0</v>
      </c>
      <c r="F36" s="2">
        <v>0</v>
      </c>
      <c r="G36" s="2">
        <f t="shared" si="1"/>
        <v>0</v>
      </c>
      <c r="H36" s="4">
        <v>4300</v>
      </c>
    </row>
    <row r="37" spans="1:8" x14ac:dyDescent="0.2">
      <c r="A37" s="18" t="s">
        <v>92</v>
      </c>
      <c r="B37" s="2">
        <v>100000</v>
      </c>
      <c r="C37" s="2">
        <v>0</v>
      </c>
      <c r="D37" s="2">
        <f t="shared" si="0"/>
        <v>100000</v>
      </c>
      <c r="E37" s="2">
        <v>21692</v>
      </c>
      <c r="F37" s="2">
        <v>21692</v>
      </c>
      <c r="G37" s="2">
        <f t="shared" si="1"/>
        <v>78308</v>
      </c>
      <c r="H37" s="4">
        <v>4400</v>
      </c>
    </row>
    <row r="38" spans="1:8" x14ac:dyDescent="0.2">
      <c r="A38" s="18" t="s">
        <v>39</v>
      </c>
      <c r="B38" s="2">
        <v>0</v>
      </c>
      <c r="C38" s="2">
        <v>0</v>
      </c>
      <c r="D38" s="2">
        <f t="shared" si="0"/>
        <v>0</v>
      </c>
      <c r="E38" s="2">
        <v>0</v>
      </c>
      <c r="F38" s="2">
        <v>0</v>
      </c>
      <c r="G38" s="2">
        <f t="shared" si="1"/>
        <v>0</v>
      </c>
      <c r="H38" s="4">
        <v>4500</v>
      </c>
    </row>
    <row r="39" spans="1:8" x14ac:dyDescent="0.2">
      <c r="A39" s="18" t="s">
        <v>93</v>
      </c>
      <c r="B39" s="2">
        <v>0</v>
      </c>
      <c r="C39" s="2">
        <v>0</v>
      </c>
      <c r="D39" s="2">
        <f t="shared" si="0"/>
        <v>0</v>
      </c>
      <c r="E39" s="2">
        <v>0</v>
      </c>
      <c r="F39" s="2">
        <v>0</v>
      </c>
      <c r="G39" s="2">
        <f t="shared" si="1"/>
        <v>0</v>
      </c>
      <c r="H39" s="4">
        <v>4600</v>
      </c>
    </row>
    <row r="40" spans="1:8" x14ac:dyDescent="0.2">
      <c r="A40" s="18" t="s">
        <v>94</v>
      </c>
      <c r="B40" s="2">
        <v>0</v>
      </c>
      <c r="C40" s="2">
        <v>0</v>
      </c>
      <c r="D40" s="2">
        <f t="shared" si="0"/>
        <v>0</v>
      </c>
      <c r="E40" s="2">
        <v>0</v>
      </c>
      <c r="F40" s="2">
        <v>0</v>
      </c>
      <c r="G40" s="2">
        <f t="shared" si="1"/>
        <v>0</v>
      </c>
      <c r="H40" s="4">
        <v>4700</v>
      </c>
    </row>
    <row r="41" spans="1:8" x14ac:dyDescent="0.2">
      <c r="A41" s="18" t="s">
        <v>35</v>
      </c>
      <c r="B41" s="2">
        <v>0</v>
      </c>
      <c r="C41" s="2">
        <v>0</v>
      </c>
      <c r="D41" s="2">
        <f t="shared" si="0"/>
        <v>0</v>
      </c>
      <c r="E41" s="2">
        <v>0</v>
      </c>
      <c r="F41" s="2">
        <v>0</v>
      </c>
      <c r="G41" s="2">
        <f t="shared" si="1"/>
        <v>0</v>
      </c>
      <c r="H41" s="4">
        <v>4800</v>
      </c>
    </row>
    <row r="42" spans="1:8" x14ac:dyDescent="0.2">
      <c r="A42" s="18" t="s">
        <v>95</v>
      </c>
      <c r="B42" s="2">
        <v>0</v>
      </c>
      <c r="C42" s="2">
        <v>0</v>
      </c>
      <c r="D42" s="2">
        <f t="shared" si="0"/>
        <v>0</v>
      </c>
      <c r="E42" s="2">
        <v>0</v>
      </c>
      <c r="F42" s="2">
        <v>0</v>
      </c>
      <c r="G42" s="2">
        <f t="shared" si="1"/>
        <v>0</v>
      </c>
      <c r="H42" s="4">
        <v>4900</v>
      </c>
    </row>
    <row r="43" spans="1:8" x14ac:dyDescent="0.2">
      <c r="A43" s="19" t="s">
        <v>131</v>
      </c>
      <c r="B43" s="8">
        <f>SUM(B44:B52)</f>
        <v>4873150.79</v>
      </c>
      <c r="C43" s="8">
        <f>SUM(C44:C52)</f>
        <v>57499004.450000003</v>
      </c>
      <c r="D43" s="8">
        <f t="shared" si="0"/>
        <v>62372155.240000002</v>
      </c>
      <c r="E43" s="8">
        <f>SUM(E44:E52)</f>
        <v>2168039.85</v>
      </c>
      <c r="F43" s="8">
        <f>SUM(F44:F52)</f>
        <v>2181977.38</v>
      </c>
      <c r="G43" s="8">
        <f t="shared" si="1"/>
        <v>60204115.390000001</v>
      </c>
      <c r="H43" s="12">
        <v>0</v>
      </c>
    </row>
    <row r="44" spans="1:8" x14ac:dyDescent="0.2">
      <c r="A44" s="20" t="s">
        <v>96</v>
      </c>
      <c r="B44" s="2">
        <v>830000</v>
      </c>
      <c r="C44" s="2">
        <v>1046392.42</v>
      </c>
      <c r="D44" s="2">
        <f t="shared" si="0"/>
        <v>1876392.42</v>
      </c>
      <c r="E44" s="2">
        <v>609786.04</v>
      </c>
      <c r="F44" s="2">
        <v>609786.04</v>
      </c>
      <c r="G44" s="2">
        <f t="shared" si="1"/>
        <v>1266606.3799999999</v>
      </c>
      <c r="H44" s="4">
        <v>5100</v>
      </c>
    </row>
    <row r="45" spans="1:8" x14ac:dyDescent="0.2">
      <c r="A45" s="18" t="s">
        <v>97</v>
      </c>
      <c r="B45" s="2">
        <v>50000</v>
      </c>
      <c r="C45" s="2">
        <v>0</v>
      </c>
      <c r="D45" s="2">
        <f t="shared" si="0"/>
        <v>50000</v>
      </c>
      <c r="E45" s="2">
        <v>0</v>
      </c>
      <c r="F45" s="2">
        <v>0</v>
      </c>
      <c r="G45" s="2">
        <f t="shared" si="1"/>
        <v>50000</v>
      </c>
      <c r="H45" s="4">
        <v>5200</v>
      </c>
    </row>
    <row r="46" spans="1:8" x14ac:dyDescent="0.2">
      <c r="A46" s="18" t="s">
        <v>98</v>
      </c>
      <c r="B46" s="2">
        <v>40000</v>
      </c>
      <c r="C46" s="2">
        <v>0</v>
      </c>
      <c r="D46" s="2">
        <f t="shared" si="0"/>
        <v>40000</v>
      </c>
      <c r="E46" s="2">
        <v>0</v>
      </c>
      <c r="F46" s="2">
        <v>0</v>
      </c>
      <c r="G46" s="2">
        <f t="shared" si="1"/>
        <v>40000</v>
      </c>
      <c r="H46" s="4">
        <v>5300</v>
      </c>
    </row>
    <row r="47" spans="1:8" x14ac:dyDescent="0.2">
      <c r="A47" s="18" t="s">
        <v>99</v>
      </c>
      <c r="B47" s="2">
        <v>1211150.79</v>
      </c>
      <c r="C47" s="2">
        <v>42050000</v>
      </c>
      <c r="D47" s="2">
        <f t="shared" si="0"/>
        <v>43261150.789999999</v>
      </c>
      <c r="E47" s="2">
        <v>1393465.52</v>
      </c>
      <c r="F47" s="2">
        <v>1393465.52</v>
      </c>
      <c r="G47" s="2">
        <f t="shared" si="1"/>
        <v>41867685.269999996</v>
      </c>
      <c r="H47" s="4">
        <v>5400</v>
      </c>
    </row>
    <row r="48" spans="1:8" x14ac:dyDescent="0.2">
      <c r="A48" s="18" t="s">
        <v>100</v>
      </c>
      <c r="B48" s="2">
        <v>0</v>
      </c>
      <c r="C48" s="2">
        <v>0</v>
      </c>
      <c r="D48" s="2">
        <f t="shared" si="0"/>
        <v>0</v>
      </c>
      <c r="E48" s="2">
        <v>0</v>
      </c>
      <c r="F48" s="2">
        <v>0</v>
      </c>
      <c r="G48" s="2">
        <f t="shared" si="1"/>
        <v>0</v>
      </c>
      <c r="H48" s="4">
        <v>5500</v>
      </c>
    </row>
    <row r="49" spans="1:8" x14ac:dyDescent="0.2">
      <c r="A49" s="18" t="s">
        <v>101</v>
      </c>
      <c r="B49" s="2">
        <v>2087000</v>
      </c>
      <c r="C49" s="2">
        <v>12913612.029999999</v>
      </c>
      <c r="D49" s="2">
        <f t="shared" si="0"/>
        <v>15000612.029999999</v>
      </c>
      <c r="E49" s="2">
        <v>126405.85</v>
      </c>
      <c r="F49" s="2">
        <v>140343.38</v>
      </c>
      <c r="G49" s="2">
        <f t="shared" si="1"/>
        <v>14874206.18</v>
      </c>
      <c r="H49" s="4">
        <v>5600</v>
      </c>
    </row>
    <row r="50" spans="1:8" x14ac:dyDescent="0.2">
      <c r="A50" s="18" t="s">
        <v>102</v>
      </c>
      <c r="B50" s="2">
        <v>0</v>
      </c>
      <c r="C50" s="2">
        <v>0</v>
      </c>
      <c r="D50" s="2">
        <f t="shared" si="0"/>
        <v>0</v>
      </c>
      <c r="E50" s="2">
        <v>0</v>
      </c>
      <c r="F50" s="2">
        <v>0</v>
      </c>
      <c r="G50" s="2">
        <f t="shared" si="1"/>
        <v>0</v>
      </c>
      <c r="H50" s="4">
        <v>5700</v>
      </c>
    </row>
    <row r="51" spans="1:8" x14ac:dyDescent="0.2">
      <c r="A51" s="18" t="s">
        <v>103</v>
      </c>
      <c r="B51" s="2">
        <v>100000</v>
      </c>
      <c r="C51" s="2">
        <v>0</v>
      </c>
      <c r="D51" s="2">
        <f t="shared" si="0"/>
        <v>100000</v>
      </c>
      <c r="E51" s="2">
        <v>0</v>
      </c>
      <c r="F51" s="2">
        <v>0</v>
      </c>
      <c r="G51" s="2">
        <f t="shared" si="1"/>
        <v>100000</v>
      </c>
      <c r="H51" s="4">
        <v>5800</v>
      </c>
    </row>
    <row r="52" spans="1:8" x14ac:dyDescent="0.2">
      <c r="A52" s="18" t="s">
        <v>104</v>
      </c>
      <c r="B52" s="2">
        <v>555000</v>
      </c>
      <c r="C52" s="2">
        <v>1489000</v>
      </c>
      <c r="D52" s="2">
        <f t="shared" si="0"/>
        <v>2044000</v>
      </c>
      <c r="E52" s="2">
        <v>38382.44</v>
      </c>
      <c r="F52" s="2">
        <v>38382.44</v>
      </c>
      <c r="G52" s="2">
        <f t="shared" si="1"/>
        <v>2005617.56</v>
      </c>
      <c r="H52" s="4">
        <v>5900</v>
      </c>
    </row>
    <row r="53" spans="1:8" x14ac:dyDescent="0.2">
      <c r="A53" s="19" t="s">
        <v>65</v>
      </c>
      <c r="B53" s="8">
        <f>SUM(B54:B56)</f>
        <v>26037500</v>
      </c>
      <c r="C53" s="8">
        <f>SUM(C54:C56)</f>
        <v>91914125.920000002</v>
      </c>
      <c r="D53" s="8">
        <f t="shared" si="0"/>
        <v>117951625.92</v>
      </c>
      <c r="E53" s="8">
        <f>SUM(E54:E56)</f>
        <v>14960823.01</v>
      </c>
      <c r="F53" s="8">
        <f>SUM(F54:F56)</f>
        <v>14079802.669999998</v>
      </c>
      <c r="G53" s="8">
        <f t="shared" si="1"/>
        <v>102990802.91</v>
      </c>
      <c r="H53" s="12">
        <v>0</v>
      </c>
    </row>
    <row r="54" spans="1:8" x14ac:dyDescent="0.2">
      <c r="A54" s="18" t="s">
        <v>105</v>
      </c>
      <c r="B54" s="2">
        <v>18037500</v>
      </c>
      <c r="C54" s="2">
        <v>53708053.439999998</v>
      </c>
      <c r="D54" s="2">
        <f t="shared" si="0"/>
        <v>71745553.439999998</v>
      </c>
      <c r="E54" s="2">
        <v>3619884.57</v>
      </c>
      <c r="F54" s="2">
        <v>3202702.94</v>
      </c>
      <c r="G54" s="2">
        <f t="shared" si="1"/>
        <v>68125668.870000005</v>
      </c>
      <c r="H54" s="4">
        <v>6100</v>
      </c>
    </row>
    <row r="55" spans="1:8" x14ac:dyDescent="0.2">
      <c r="A55" s="18" t="s">
        <v>106</v>
      </c>
      <c r="B55" s="2">
        <v>500000</v>
      </c>
      <c r="C55" s="2">
        <v>26806072.48</v>
      </c>
      <c r="D55" s="2">
        <f t="shared" si="0"/>
        <v>27306072.48</v>
      </c>
      <c r="E55" s="2">
        <v>9561660.9900000002</v>
      </c>
      <c r="F55" s="2">
        <v>9114282.9499999993</v>
      </c>
      <c r="G55" s="2">
        <f t="shared" si="1"/>
        <v>17744411.490000002</v>
      </c>
      <c r="H55" s="4">
        <v>6200</v>
      </c>
    </row>
    <row r="56" spans="1:8" x14ac:dyDescent="0.2">
      <c r="A56" s="18" t="s">
        <v>107</v>
      </c>
      <c r="B56" s="2">
        <v>7500000</v>
      </c>
      <c r="C56" s="2">
        <v>11400000</v>
      </c>
      <c r="D56" s="2">
        <f t="shared" si="0"/>
        <v>18900000</v>
      </c>
      <c r="E56" s="2">
        <v>1779277.45</v>
      </c>
      <c r="F56" s="2">
        <v>1762816.78</v>
      </c>
      <c r="G56" s="2">
        <f t="shared" si="1"/>
        <v>17120722.550000001</v>
      </c>
      <c r="H56" s="4">
        <v>6300</v>
      </c>
    </row>
    <row r="57" spans="1:8" x14ac:dyDescent="0.2">
      <c r="A57" s="19" t="s">
        <v>132</v>
      </c>
      <c r="B57" s="8">
        <f>SUM(B58:B64)</f>
        <v>1036193.98</v>
      </c>
      <c r="C57" s="8">
        <f>SUM(C58:C64)</f>
        <v>83748154.379999995</v>
      </c>
      <c r="D57" s="8">
        <f t="shared" si="0"/>
        <v>84784348.359999999</v>
      </c>
      <c r="E57" s="8">
        <f>SUM(E58:E64)</f>
        <v>0</v>
      </c>
      <c r="F57" s="8">
        <f>SUM(F58:F64)</f>
        <v>0</v>
      </c>
      <c r="G57" s="8">
        <f t="shared" si="1"/>
        <v>84784348.359999999</v>
      </c>
      <c r="H57" s="12">
        <v>0</v>
      </c>
    </row>
    <row r="58" spans="1:8" x14ac:dyDescent="0.2">
      <c r="A58" s="18" t="s">
        <v>108</v>
      </c>
      <c r="B58" s="2">
        <v>0</v>
      </c>
      <c r="C58" s="2">
        <v>0</v>
      </c>
      <c r="D58" s="2">
        <f t="shared" si="0"/>
        <v>0</v>
      </c>
      <c r="E58" s="2">
        <v>0</v>
      </c>
      <c r="F58" s="2">
        <v>0</v>
      </c>
      <c r="G58" s="2">
        <f t="shared" si="1"/>
        <v>0</v>
      </c>
      <c r="H58" s="4">
        <v>7100</v>
      </c>
    </row>
    <row r="59" spans="1:8" x14ac:dyDescent="0.2">
      <c r="A59" s="18" t="s">
        <v>109</v>
      </c>
      <c r="B59" s="2">
        <v>0</v>
      </c>
      <c r="C59" s="2">
        <v>0</v>
      </c>
      <c r="D59" s="2">
        <f t="shared" si="0"/>
        <v>0</v>
      </c>
      <c r="E59" s="2">
        <v>0</v>
      </c>
      <c r="F59" s="2">
        <v>0</v>
      </c>
      <c r="G59" s="2">
        <f t="shared" si="1"/>
        <v>0</v>
      </c>
      <c r="H59" s="4">
        <v>7200</v>
      </c>
    </row>
    <row r="60" spans="1:8" x14ac:dyDescent="0.2">
      <c r="A60" s="18" t="s">
        <v>110</v>
      </c>
      <c r="B60" s="2">
        <v>0</v>
      </c>
      <c r="C60" s="2">
        <v>0</v>
      </c>
      <c r="D60" s="2">
        <f t="shared" si="0"/>
        <v>0</v>
      </c>
      <c r="E60" s="2">
        <v>0</v>
      </c>
      <c r="F60" s="2">
        <v>0</v>
      </c>
      <c r="G60" s="2">
        <f t="shared" si="1"/>
        <v>0</v>
      </c>
      <c r="H60" s="4">
        <v>7300</v>
      </c>
    </row>
    <row r="61" spans="1:8" x14ac:dyDescent="0.2">
      <c r="A61" s="18" t="s">
        <v>111</v>
      </c>
      <c r="B61" s="2">
        <v>0</v>
      </c>
      <c r="C61" s="2">
        <v>0</v>
      </c>
      <c r="D61" s="2">
        <f t="shared" si="0"/>
        <v>0</v>
      </c>
      <c r="E61" s="2">
        <v>0</v>
      </c>
      <c r="F61" s="2">
        <v>0</v>
      </c>
      <c r="G61" s="2">
        <f t="shared" si="1"/>
        <v>0</v>
      </c>
      <c r="H61" s="4">
        <v>7400</v>
      </c>
    </row>
    <row r="62" spans="1:8" x14ac:dyDescent="0.2">
      <c r="A62" s="18" t="s">
        <v>112</v>
      </c>
      <c r="B62" s="2">
        <v>0</v>
      </c>
      <c r="C62" s="2">
        <v>0</v>
      </c>
      <c r="D62" s="2">
        <f t="shared" si="0"/>
        <v>0</v>
      </c>
      <c r="E62" s="2">
        <v>0</v>
      </c>
      <c r="F62" s="2">
        <v>0</v>
      </c>
      <c r="G62" s="2">
        <f t="shared" si="1"/>
        <v>0</v>
      </c>
      <c r="H62" s="4">
        <v>7500</v>
      </c>
    </row>
    <row r="63" spans="1:8" x14ac:dyDescent="0.2">
      <c r="A63" s="18" t="s">
        <v>113</v>
      </c>
      <c r="B63" s="2">
        <v>0</v>
      </c>
      <c r="C63" s="2">
        <v>0</v>
      </c>
      <c r="D63" s="2">
        <f t="shared" si="0"/>
        <v>0</v>
      </c>
      <c r="E63" s="2">
        <v>0</v>
      </c>
      <c r="F63" s="2">
        <v>0</v>
      </c>
      <c r="G63" s="2">
        <f t="shared" si="1"/>
        <v>0</v>
      </c>
      <c r="H63" s="4">
        <v>7600</v>
      </c>
    </row>
    <row r="64" spans="1:8" x14ac:dyDescent="0.2">
      <c r="A64" s="18" t="s">
        <v>114</v>
      </c>
      <c r="B64" s="2">
        <v>1036193.98</v>
      </c>
      <c r="C64" s="2">
        <v>83748154.379999995</v>
      </c>
      <c r="D64" s="2">
        <f t="shared" si="0"/>
        <v>84784348.359999999</v>
      </c>
      <c r="E64" s="2">
        <v>0</v>
      </c>
      <c r="F64" s="2">
        <v>0</v>
      </c>
      <c r="G64" s="2">
        <f t="shared" si="1"/>
        <v>84784348.359999999</v>
      </c>
      <c r="H64" s="4">
        <v>7900</v>
      </c>
    </row>
    <row r="65" spans="1:10" x14ac:dyDescent="0.2">
      <c r="A65" s="19" t="s">
        <v>133</v>
      </c>
      <c r="B65" s="8">
        <f>SUM(B66:B68)</f>
        <v>0</v>
      </c>
      <c r="C65" s="8">
        <f>SUM(C66:C68)</f>
        <v>0</v>
      </c>
      <c r="D65" s="8">
        <f t="shared" si="0"/>
        <v>0</v>
      </c>
      <c r="E65" s="8">
        <f>SUM(E66:E68)</f>
        <v>0</v>
      </c>
      <c r="F65" s="8">
        <f>SUM(F66:F68)</f>
        <v>0</v>
      </c>
      <c r="G65" s="8">
        <f t="shared" si="1"/>
        <v>0</v>
      </c>
      <c r="H65" s="12">
        <v>0</v>
      </c>
    </row>
    <row r="66" spans="1:10" x14ac:dyDescent="0.2">
      <c r="A66" s="18" t="s">
        <v>36</v>
      </c>
      <c r="B66" s="2">
        <v>0</v>
      </c>
      <c r="C66" s="2">
        <v>0</v>
      </c>
      <c r="D66" s="2">
        <f t="shared" si="0"/>
        <v>0</v>
      </c>
      <c r="E66" s="2">
        <v>0</v>
      </c>
      <c r="F66" s="2">
        <v>0</v>
      </c>
      <c r="G66" s="2">
        <f t="shared" si="1"/>
        <v>0</v>
      </c>
      <c r="H66" s="4">
        <v>8100</v>
      </c>
    </row>
    <row r="67" spans="1:10" x14ac:dyDescent="0.2">
      <c r="A67" s="18" t="s">
        <v>37</v>
      </c>
      <c r="B67" s="2">
        <v>0</v>
      </c>
      <c r="C67" s="2">
        <v>0</v>
      </c>
      <c r="D67" s="2">
        <f t="shared" si="0"/>
        <v>0</v>
      </c>
      <c r="E67" s="2">
        <v>0</v>
      </c>
      <c r="F67" s="2">
        <v>0</v>
      </c>
      <c r="G67" s="2">
        <f t="shared" si="1"/>
        <v>0</v>
      </c>
      <c r="H67" s="4">
        <v>8300</v>
      </c>
    </row>
    <row r="68" spans="1:10" x14ac:dyDescent="0.2">
      <c r="A68" s="18" t="s">
        <v>38</v>
      </c>
      <c r="B68" s="2">
        <v>0</v>
      </c>
      <c r="C68" s="2">
        <v>0</v>
      </c>
      <c r="D68" s="2">
        <f t="shared" si="0"/>
        <v>0</v>
      </c>
      <c r="E68" s="2">
        <v>0</v>
      </c>
      <c r="F68" s="2">
        <v>0</v>
      </c>
      <c r="G68" s="2">
        <f t="shared" si="1"/>
        <v>0</v>
      </c>
      <c r="H68" s="4">
        <v>8500</v>
      </c>
    </row>
    <row r="69" spans="1:10" x14ac:dyDescent="0.2">
      <c r="A69" s="19" t="s">
        <v>66</v>
      </c>
      <c r="B69" s="8">
        <f>SUM(B70:B76)</f>
        <v>800000</v>
      </c>
      <c r="C69" s="8">
        <f>SUM(C70:C76)</f>
        <v>0</v>
      </c>
      <c r="D69" s="8">
        <f t="shared" si="0"/>
        <v>800000</v>
      </c>
      <c r="E69" s="8">
        <f>SUM(E70:E76)</f>
        <v>0</v>
      </c>
      <c r="F69" s="8">
        <f>SUM(F70:F76)</f>
        <v>0</v>
      </c>
      <c r="G69" s="8">
        <f t="shared" si="1"/>
        <v>800000</v>
      </c>
      <c r="H69" s="12">
        <v>0</v>
      </c>
    </row>
    <row r="70" spans="1:10" x14ac:dyDescent="0.2">
      <c r="A70" s="18" t="s">
        <v>115</v>
      </c>
      <c r="B70" s="2">
        <v>0</v>
      </c>
      <c r="C70" s="2">
        <v>0</v>
      </c>
      <c r="D70" s="2">
        <f t="shared" ref="D70:D76" si="2">B70+C70</f>
        <v>0</v>
      </c>
      <c r="E70" s="2">
        <v>0</v>
      </c>
      <c r="F70" s="2">
        <v>0</v>
      </c>
      <c r="G70" s="2">
        <f t="shared" ref="G70:G76" si="3">D70-E70</f>
        <v>0</v>
      </c>
      <c r="H70" s="4">
        <v>9100</v>
      </c>
    </row>
    <row r="71" spans="1:10" x14ac:dyDescent="0.2">
      <c r="A71" s="18" t="s">
        <v>116</v>
      </c>
      <c r="B71" s="2">
        <v>0</v>
      </c>
      <c r="C71" s="2">
        <v>0</v>
      </c>
      <c r="D71" s="2">
        <f t="shared" si="2"/>
        <v>0</v>
      </c>
      <c r="E71" s="2">
        <v>0</v>
      </c>
      <c r="F71" s="2">
        <v>0</v>
      </c>
      <c r="G71" s="2">
        <f t="shared" si="3"/>
        <v>0</v>
      </c>
      <c r="H71" s="4">
        <v>9200</v>
      </c>
    </row>
    <row r="72" spans="1:10" x14ac:dyDescent="0.2">
      <c r="A72" s="18" t="s">
        <v>117</v>
      </c>
      <c r="B72" s="2">
        <v>0</v>
      </c>
      <c r="C72" s="2">
        <v>0</v>
      </c>
      <c r="D72" s="2">
        <f t="shared" si="2"/>
        <v>0</v>
      </c>
      <c r="E72" s="2">
        <v>0</v>
      </c>
      <c r="F72" s="2">
        <v>0</v>
      </c>
      <c r="G72" s="2">
        <f t="shared" si="3"/>
        <v>0</v>
      </c>
      <c r="H72" s="4">
        <v>9300</v>
      </c>
    </row>
    <row r="73" spans="1:10" x14ac:dyDescent="0.2">
      <c r="A73" s="18" t="s">
        <v>118</v>
      </c>
      <c r="B73" s="2">
        <v>0</v>
      </c>
      <c r="C73" s="2">
        <v>0</v>
      </c>
      <c r="D73" s="2">
        <f t="shared" si="2"/>
        <v>0</v>
      </c>
      <c r="E73" s="2">
        <v>0</v>
      </c>
      <c r="F73" s="2">
        <v>0</v>
      </c>
      <c r="G73" s="2">
        <f t="shared" si="3"/>
        <v>0</v>
      </c>
      <c r="H73" s="4">
        <v>9400</v>
      </c>
    </row>
    <row r="74" spans="1:10" x14ac:dyDescent="0.2">
      <c r="A74" s="18" t="s">
        <v>119</v>
      </c>
      <c r="B74" s="2">
        <v>0</v>
      </c>
      <c r="C74" s="2">
        <v>0</v>
      </c>
      <c r="D74" s="2">
        <f t="shared" si="2"/>
        <v>0</v>
      </c>
      <c r="E74" s="2">
        <v>0</v>
      </c>
      <c r="F74" s="2">
        <v>0</v>
      </c>
      <c r="G74" s="2">
        <f t="shared" si="3"/>
        <v>0</v>
      </c>
      <c r="H74" s="4">
        <v>9500</v>
      </c>
    </row>
    <row r="75" spans="1:10" x14ac:dyDescent="0.2">
      <c r="A75" s="18" t="s">
        <v>120</v>
      </c>
      <c r="B75" s="2">
        <v>0</v>
      </c>
      <c r="C75" s="2">
        <v>0</v>
      </c>
      <c r="D75" s="2">
        <f t="shared" si="2"/>
        <v>0</v>
      </c>
      <c r="E75" s="2">
        <v>0</v>
      </c>
      <c r="F75" s="2">
        <v>0</v>
      </c>
      <c r="G75" s="2">
        <f t="shared" si="3"/>
        <v>0</v>
      </c>
      <c r="H75" s="4">
        <v>9600</v>
      </c>
    </row>
    <row r="76" spans="1:10" x14ac:dyDescent="0.2">
      <c r="A76" s="21" t="s">
        <v>121</v>
      </c>
      <c r="B76" s="9">
        <v>800000</v>
      </c>
      <c r="C76" s="9">
        <v>0</v>
      </c>
      <c r="D76" s="9">
        <f t="shared" si="2"/>
        <v>800000</v>
      </c>
      <c r="E76" s="9">
        <v>0</v>
      </c>
      <c r="F76" s="9">
        <v>0</v>
      </c>
      <c r="G76" s="9">
        <f t="shared" si="3"/>
        <v>800000</v>
      </c>
      <c r="H76" s="4">
        <v>9900</v>
      </c>
    </row>
    <row r="77" spans="1:10" x14ac:dyDescent="0.2">
      <c r="A77" s="5" t="s">
        <v>55</v>
      </c>
      <c r="B77" s="10">
        <f t="shared" ref="B77:G77" si="4">SUM(B5+B13+B23+B33+B43+B53+B57+B65+B69)</f>
        <v>248911500</v>
      </c>
      <c r="C77" s="10">
        <f t="shared" si="4"/>
        <v>249900653.59</v>
      </c>
      <c r="D77" s="10">
        <f t="shared" si="4"/>
        <v>498812153.59000003</v>
      </c>
      <c r="E77" s="10">
        <f t="shared" si="4"/>
        <v>106561883.27999999</v>
      </c>
      <c r="F77" s="10">
        <f t="shared" si="4"/>
        <v>93482660.950000003</v>
      </c>
      <c r="G77" s="10">
        <f t="shared" si="4"/>
        <v>392250270.30999994</v>
      </c>
    </row>
    <row r="79" spans="1:10" x14ac:dyDescent="0.2">
      <c r="A79" s="1" t="s">
        <v>125</v>
      </c>
      <c r="F79" s="15"/>
    </row>
    <row r="80" spans="1:10" x14ac:dyDescent="0.2">
      <c r="J80" s="15"/>
    </row>
    <row r="81" spans="1:10" x14ac:dyDescent="0.2">
      <c r="F81" s="15"/>
      <c r="J81" s="15"/>
    </row>
    <row r="83" spans="1:10" x14ac:dyDescent="0.2">
      <c r="A83" s="16"/>
      <c r="B83"/>
      <c r="C83"/>
      <c r="D83"/>
      <c r="E83" s="16"/>
      <c r="J83" s="15"/>
    </row>
    <row r="84" spans="1:10" x14ac:dyDescent="0.2">
      <c r="A84" s="16"/>
      <c r="B84"/>
      <c r="C84"/>
      <c r="D84"/>
      <c r="E84" s="16"/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47244094488188981" bottom="0.74803149606299213" header="0.31496062992125984" footer="0.31496062992125984"/>
  <pageSetup paperSize="141" scale="83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showGridLines="0" topLeftCell="A4" zoomScaleNormal="100" workbookViewId="0">
      <selection activeCell="A17" sqref="A17:XFD18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39" t="s">
        <v>136</v>
      </c>
      <c r="B1" s="37"/>
      <c r="C1" s="37"/>
      <c r="D1" s="37"/>
      <c r="E1" s="37"/>
      <c r="F1" s="37"/>
      <c r="G1" s="38"/>
    </row>
    <row r="2" spans="1:7" x14ac:dyDescent="0.2">
      <c r="A2" s="42"/>
      <c r="B2" s="39" t="s">
        <v>62</v>
      </c>
      <c r="C2" s="37"/>
      <c r="D2" s="37"/>
      <c r="E2" s="37"/>
      <c r="F2" s="38"/>
      <c r="G2" s="40" t="s">
        <v>61</v>
      </c>
    </row>
    <row r="3" spans="1:7" ht="24.95" customHeight="1" x14ac:dyDescent="0.2">
      <c r="A3" s="43"/>
      <c r="B3" s="13" t="s">
        <v>57</v>
      </c>
      <c r="C3" s="13" t="s">
        <v>122</v>
      </c>
      <c r="D3" s="13" t="s">
        <v>58</v>
      </c>
      <c r="E3" s="13" t="s">
        <v>59</v>
      </c>
      <c r="F3" s="13" t="s">
        <v>60</v>
      </c>
      <c r="G3" s="41"/>
    </row>
    <row r="4" spans="1:7" x14ac:dyDescent="0.2">
      <c r="A4" s="44"/>
      <c r="B4" s="14">
        <v>1</v>
      </c>
      <c r="C4" s="14">
        <v>2</v>
      </c>
      <c r="D4" s="14" t="s">
        <v>123</v>
      </c>
      <c r="E4" s="14">
        <v>4</v>
      </c>
      <c r="F4" s="14">
        <v>5</v>
      </c>
      <c r="G4" s="14" t="s">
        <v>124</v>
      </c>
    </row>
    <row r="5" spans="1:7" x14ac:dyDescent="0.2">
      <c r="A5" s="22" t="s">
        <v>0</v>
      </c>
      <c r="B5" s="2">
        <v>217200849.21000001</v>
      </c>
      <c r="C5" s="2">
        <v>100487523.22</v>
      </c>
      <c r="D5" s="2">
        <f>B5+C5</f>
        <v>317688372.43000001</v>
      </c>
      <c r="E5" s="2">
        <v>89433020.420000002</v>
      </c>
      <c r="F5" s="2">
        <v>77220880.900000006</v>
      </c>
      <c r="G5" s="2">
        <f>D5-E5</f>
        <v>228255352.00999999</v>
      </c>
    </row>
    <row r="6" spans="1:7" x14ac:dyDescent="0.2">
      <c r="A6" s="23" t="s">
        <v>1</v>
      </c>
      <c r="B6" s="2">
        <v>30910650.789999999</v>
      </c>
      <c r="C6" s="2">
        <v>149413130.37</v>
      </c>
      <c r="D6" s="2">
        <f>B6+C6</f>
        <v>180323781.16</v>
      </c>
      <c r="E6" s="2">
        <v>17128862.859999999</v>
      </c>
      <c r="F6" s="2">
        <v>16261780.050000001</v>
      </c>
      <c r="G6" s="2">
        <f>D6-E6</f>
        <v>163194918.30000001</v>
      </c>
    </row>
    <row r="7" spans="1:7" x14ac:dyDescent="0.2">
      <c r="A7" s="23" t="s">
        <v>2</v>
      </c>
      <c r="B7" s="2">
        <v>800000</v>
      </c>
      <c r="C7" s="2">
        <v>0</v>
      </c>
      <c r="D7" s="2">
        <f>B7+C7</f>
        <v>800000</v>
      </c>
      <c r="E7" s="2">
        <v>0</v>
      </c>
      <c r="F7" s="2">
        <v>0</v>
      </c>
      <c r="G7" s="2">
        <f>D7-E7</f>
        <v>800000</v>
      </c>
    </row>
    <row r="8" spans="1:7" x14ac:dyDescent="0.2">
      <c r="A8" s="23" t="s">
        <v>39</v>
      </c>
      <c r="B8" s="2">
        <v>0</v>
      </c>
      <c r="C8" s="2">
        <v>0</v>
      </c>
      <c r="D8" s="2">
        <f>B8+C8</f>
        <v>0</v>
      </c>
      <c r="E8" s="2">
        <v>0</v>
      </c>
      <c r="F8" s="2">
        <v>0</v>
      </c>
      <c r="G8" s="2">
        <f>D8-E8</f>
        <v>0</v>
      </c>
    </row>
    <row r="9" spans="1:7" x14ac:dyDescent="0.2">
      <c r="A9" s="24" t="s">
        <v>36</v>
      </c>
      <c r="B9" s="9">
        <v>0</v>
      </c>
      <c r="C9" s="9">
        <v>0</v>
      </c>
      <c r="D9" s="9">
        <f>B9+C9</f>
        <v>0</v>
      </c>
      <c r="E9" s="9">
        <v>0</v>
      </c>
      <c r="F9" s="9">
        <v>0</v>
      </c>
      <c r="G9" s="9">
        <f>D9-E9</f>
        <v>0</v>
      </c>
    </row>
    <row r="10" spans="1:7" x14ac:dyDescent="0.2">
      <c r="A10" s="25" t="s">
        <v>55</v>
      </c>
      <c r="B10" s="10">
        <f t="shared" ref="B10:G10" si="0">SUM(B5+B6+B7+B8+B9)</f>
        <v>248911500</v>
      </c>
      <c r="C10" s="10">
        <f t="shared" si="0"/>
        <v>249900653.59</v>
      </c>
      <c r="D10" s="10">
        <f t="shared" si="0"/>
        <v>498812153.59000003</v>
      </c>
      <c r="E10" s="10">
        <f t="shared" si="0"/>
        <v>106561883.28</v>
      </c>
      <c r="F10" s="10">
        <f t="shared" si="0"/>
        <v>93482660.950000003</v>
      </c>
      <c r="G10" s="10">
        <f t="shared" si="0"/>
        <v>392250270.31</v>
      </c>
    </row>
    <row r="17" spans="1:5" x14ac:dyDescent="0.2">
      <c r="A17" s="16"/>
      <c r="B17"/>
      <c r="C17"/>
      <c r="D17"/>
      <c r="E17" s="16"/>
    </row>
    <row r="18" spans="1:5" x14ac:dyDescent="0.2">
      <c r="A18" s="16"/>
      <c r="B18"/>
      <c r="C18"/>
      <c r="D18"/>
      <c r="E18" s="16"/>
    </row>
  </sheetData>
  <sheetProtection formatCells="0" formatColumns="0" formatRows="0" autoFilter="0"/>
  <mergeCells count="4">
    <mergeCell ref="B2:F2"/>
    <mergeCell ref="G2:G3"/>
    <mergeCell ref="A2:A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8"/>
  <sheetViews>
    <sheetView showGridLines="0" workbookViewId="0">
      <selection activeCell="A47" sqref="A47:XFD48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9" t="s">
        <v>138</v>
      </c>
      <c r="B1" s="37"/>
      <c r="C1" s="37"/>
      <c r="D1" s="37"/>
      <c r="E1" s="37"/>
      <c r="F1" s="37"/>
      <c r="G1" s="38"/>
    </row>
    <row r="2" spans="1:7" x14ac:dyDescent="0.2">
      <c r="A2" s="42" t="s">
        <v>56</v>
      </c>
      <c r="B2" s="39" t="s">
        <v>62</v>
      </c>
      <c r="C2" s="37"/>
      <c r="D2" s="37"/>
      <c r="E2" s="37"/>
      <c r="F2" s="38"/>
      <c r="G2" s="40" t="s">
        <v>61</v>
      </c>
    </row>
    <row r="3" spans="1:7" ht="24.95" customHeight="1" x14ac:dyDescent="0.2">
      <c r="A3" s="43"/>
      <c r="B3" s="13" t="s">
        <v>57</v>
      </c>
      <c r="C3" s="13" t="s">
        <v>122</v>
      </c>
      <c r="D3" s="13" t="s">
        <v>58</v>
      </c>
      <c r="E3" s="13" t="s">
        <v>59</v>
      </c>
      <c r="F3" s="13" t="s">
        <v>60</v>
      </c>
      <c r="G3" s="41"/>
    </row>
    <row r="4" spans="1:7" x14ac:dyDescent="0.2">
      <c r="A4" s="44"/>
      <c r="B4" s="14">
        <v>1</v>
      </c>
      <c r="C4" s="14">
        <v>2</v>
      </c>
      <c r="D4" s="14" t="s">
        <v>123</v>
      </c>
      <c r="E4" s="14">
        <v>4</v>
      </c>
      <c r="F4" s="14">
        <v>5</v>
      </c>
      <c r="G4" s="14" t="s">
        <v>124</v>
      </c>
    </row>
    <row r="5" spans="1:7" x14ac:dyDescent="0.2">
      <c r="A5" s="31"/>
      <c r="B5" s="3"/>
      <c r="C5" s="3"/>
      <c r="D5" s="3"/>
      <c r="E5" s="3"/>
      <c r="F5" s="3"/>
      <c r="G5" s="3"/>
    </row>
    <row r="6" spans="1:7" x14ac:dyDescent="0.2">
      <c r="A6" s="32" t="s">
        <v>137</v>
      </c>
      <c r="B6" s="2">
        <v>248911500</v>
      </c>
      <c r="C6" s="2">
        <v>249900653.59</v>
      </c>
      <c r="D6" s="2">
        <f>B6+C6</f>
        <v>498812153.59000003</v>
      </c>
      <c r="E6" s="2">
        <v>106561883.28</v>
      </c>
      <c r="F6" s="2">
        <v>93482660.950000003</v>
      </c>
      <c r="G6" s="2">
        <f>D6-E6</f>
        <v>392250270.31000006</v>
      </c>
    </row>
    <row r="7" spans="1:7" x14ac:dyDescent="0.2">
      <c r="A7" s="32" t="s">
        <v>50</v>
      </c>
      <c r="B7" s="2">
        <v>0</v>
      </c>
      <c r="C7" s="2">
        <v>0</v>
      </c>
      <c r="D7" s="2">
        <f t="shared" ref="D7:D12" si="0">B7+C7</f>
        <v>0</v>
      </c>
      <c r="E7" s="2">
        <v>0</v>
      </c>
      <c r="F7" s="2">
        <v>0</v>
      </c>
      <c r="G7" s="2">
        <f t="shared" ref="G7:G12" si="1">D7-E7</f>
        <v>0</v>
      </c>
    </row>
    <row r="8" spans="1:7" x14ac:dyDescent="0.2">
      <c r="A8" s="32" t="s">
        <v>51</v>
      </c>
      <c r="B8" s="2">
        <v>0</v>
      </c>
      <c r="C8" s="2">
        <v>0</v>
      </c>
      <c r="D8" s="2">
        <f t="shared" si="0"/>
        <v>0</v>
      </c>
      <c r="E8" s="2">
        <v>0</v>
      </c>
      <c r="F8" s="2">
        <v>0</v>
      </c>
      <c r="G8" s="2">
        <f t="shared" si="1"/>
        <v>0</v>
      </c>
    </row>
    <row r="9" spans="1:7" x14ac:dyDescent="0.2">
      <c r="A9" s="32" t="s">
        <v>52</v>
      </c>
      <c r="B9" s="2">
        <v>0</v>
      </c>
      <c r="C9" s="2">
        <v>0</v>
      </c>
      <c r="D9" s="2">
        <f t="shared" si="0"/>
        <v>0</v>
      </c>
      <c r="E9" s="2">
        <v>0</v>
      </c>
      <c r="F9" s="2">
        <v>0</v>
      </c>
      <c r="G9" s="2">
        <f t="shared" si="1"/>
        <v>0</v>
      </c>
    </row>
    <row r="10" spans="1:7" x14ac:dyDescent="0.2">
      <c r="A10" s="32" t="s">
        <v>127</v>
      </c>
      <c r="B10" s="2">
        <v>0</v>
      </c>
      <c r="C10" s="2">
        <v>0</v>
      </c>
      <c r="D10" s="2">
        <f t="shared" si="0"/>
        <v>0</v>
      </c>
      <c r="E10" s="2">
        <v>0</v>
      </c>
      <c r="F10" s="2">
        <v>0</v>
      </c>
      <c r="G10" s="2">
        <f t="shared" si="1"/>
        <v>0</v>
      </c>
    </row>
    <row r="11" spans="1:7" x14ac:dyDescent="0.2">
      <c r="A11" s="32" t="s">
        <v>53</v>
      </c>
      <c r="B11" s="2">
        <v>0</v>
      </c>
      <c r="C11" s="2">
        <v>0</v>
      </c>
      <c r="D11" s="2">
        <f t="shared" si="0"/>
        <v>0</v>
      </c>
      <c r="E11" s="2">
        <v>0</v>
      </c>
      <c r="F11" s="2">
        <v>0</v>
      </c>
      <c r="G11" s="2">
        <f t="shared" si="1"/>
        <v>0</v>
      </c>
    </row>
    <row r="12" spans="1:7" x14ac:dyDescent="0.2">
      <c r="A12" s="32" t="s">
        <v>54</v>
      </c>
      <c r="B12" s="2">
        <v>0</v>
      </c>
      <c r="C12" s="2">
        <v>0</v>
      </c>
      <c r="D12" s="2">
        <f t="shared" si="0"/>
        <v>0</v>
      </c>
      <c r="E12" s="2">
        <v>0</v>
      </c>
      <c r="F12" s="2">
        <v>0</v>
      </c>
      <c r="G12" s="2">
        <f t="shared" si="1"/>
        <v>0</v>
      </c>
    </row>
    <row r="13" spans="1:7" x14ac:dyDescent="0.2">
      <c r="A13" s="33"/>
      <c r="B13" s="2"/>
      <c r="C13" s="2"/>
      <c r="D13" s="2"/>
      <c r="E13" s="2"/>
      <c r="F13" s="2"/>
      <c r="G13" s="2"/>
    </row>
    <row r="14" spans="1:7" x14ac:dyDescent="0.2">
      <c r="A14" s="6" t="s">
        <v>55</v>
      </c>
      <c r="B14" s="11">
        <f t="shared" ref="B14:G14" si="2">SUM(B6:B13)</f>
        <v>248911500</v>
      </c>
      <c r="C14" s="11">
        <f t="shared" si="2"/>
        <v>249900653.59</v>
      </c>
      <c r="D14" s="11">
        <f t="shared" si="2"/>
        <v>498812153.59000003</v>
      </c>
      <c r="E14" s="11">
        <f t="shared" si="2"/>
        <v>106561883.28</v>
      </c>
      <c r="F14" s="11">
        <f t="shared" si="2"/>
        <v>93482660.950000003</v>
      </c>
      <c r="G14" s="11">
        <f t="shared" si="2"/>
        <v>392250270.31000006</v>
      </c>
    </row>
    <row r="17" spans="1:7" ht="45" customHeight="1" x14ac:dyDescent="0.2">
      <c r="A17" s="39" t="s">
        <v>139</v>
      </c>
      <c r="B17" s="37"/>
      <c r="C17" s="37"/>
      <c r="D17" s="37"/>
      <c r="E17" s="37"/>
      <c r="F17" s="37"/>
      <c r="G17" s="38"/>
    </row>
    <row r="18" spans="1:7" x14ac:dyDescent="0.2">
      <c r="A18" s="42" t="s">
        <v>56</v>
      </c>
      <c r="B18" s="39" t="s">
        <v>62</v>
      </c>
      <c r="C18" s="37"/>
      <c r="D18" s="37"/>
      <c r="E18" s="37"/>
      <c r="F18" s="38"/>
      <c r="G18" s="40" t="s">
        <v>61</v>
      </c>
    </row>
    <row r="19" spans="1:7" ht="22.5" x14ac:dyDescent="0.2">
      <c r="A19" s="43"/>
      <c r="B19" s="13" t="s">
        <v>57</v>
      </c>
      <c r="C19" s="13" t="s">
        <v>122</v>
      </c>
      <c r="D19" s="13" t="s">
        <v>58</v>
      </c>
      <c r="E19" s="13" t="s">
        <v>59</v>
      </c>
      <c r="F19" s="13" t="s">
        <v>60</v>
      </c>
      <c r="G19" s="41"/>
    </row>
    <row r="20" spans="1:7" x14ac:dyDescent="0.2">
      <c r="A20" s="44"/>
      <c r="B20" s="14">
        <v>1</v>
      </c>
      <c r="C20" s="14">
        <v>2</v>
      </c>
      <c r="D20" s="14" t="s">
        <v>123</v>
      </c>
      <c r="E20" s="14">
        <v>4</v>
      </c>
      <c r="F20" s="14">
        <v>5</v>
      </c>
      <c r="G20" s="14" t="s">
        <v>124</v>
      </c>
    </row>
    <row r="21" spans="1:7" x14ac:dyDescent="0.2">
      <c r="A21" s="29" t="s">
        <v>8</v>
      </c>
      <c r="B21" s="2">
        <v>0</v>
      </c>
      <c r="C21" s="2">
        <v>0</v>
      </c>
      <c r="D21" s="2">
        <f>B21+C21</f>
        <v>0</v>
      </c>
      <c r="E21" s="2">
        <v>0</v>
      </c>
      <c r="F21" s="2">
        <v>0</v>
      </c>
      <c r="G21" s="2">
        <f>D21-E21</f>
        <v>0</v>
      </c>
    </row>
    <row r="22" spans="1:7" x14ac:dyDescent="0.2">
      <c r="A22" s="30" t="s">
        <v>9</v>
      </c>
      <c r="B22" s="2">
        <v>0</v>
      </c>
      <c r="C22" s="2">
        <v>0</v>
      </c>
      <c r="D22" s="2">
        <f t="shared" ref="D22:D24" si="3">B22+C22</f>
        <v>0</v>
      </c>
      <c r="E22" s="2">
        <v>0</v>
      </c>
      <c r="F22" s="2">
        <v>0</v>
      </c>
      <c r="G22" s="2">
        <f t="shared" ref="G22:G24" si="4">D22-E22</f>
        <v>0</v>
      </c>
    </row>
    <row r="23" spans="1:7" x14ac:dyDescent="0.2">
      <c r="A23" s="30" t="s">
        <v>10</v>
      </c>
      <c r="B23" s="2">
        <v>0</v>
      </c>
      <c r="C23" s="2">
        <v>0</v>
      </c>
      <c r="D23" s="2">
        <f t="shared" si="3"/>
        <v>0</v>
      </c>
      <c r="E23" s="2">
        <v>0</v>
      </c>
      <c r="F23" s="2">
        <v>0</v>
      </c>
      <c r="G23" s="2">
        <f t="shared" si="4"/>
        <v>0</v>
      </c>
    </row>
    <row r="24" spans="1:7" x14ac:dyDescent="0.2">
      <c r="A24" s="30" t="s">
        <v>126</v>
      </c>
      <c r="B24" s="2">
        <v>0</v>
      </c>
      <c r="C24" s="2">
        <v>0</v>
      </c>
      <c r="D24" s="2">
        <f t="shared" si="3"/>
        <v>0</v>
      </c>
      <c r="E24" s="2">
        <v>0</v>
      </c>
      <c r="F24" s="2">
        <v>0</v>
      </c>
      <c r="G24" s="2">
        <f t="shared" si="4"/>
        <v>0</v>
      </c>
    </row>
    <row r="25" spans="1:7" x14ac:dyDescent="0.2">
      <c r="A25" s="28" t="s">
        <v>55</v>
      </c>
      <c r="B25" s="11">
        <f t="shared" ref="B25:G25" si="5">SUM(B21:B24)</f>
        <v>0</v>
      </c>
      <c r="C25" s="11">
        <f t="shared" si="5"/>
        <v>0</v>
      </c>
      <c r="D25" s="11">
        <f t="shared" si="5"/>
        <v>0</v>
      </c>
      <c r="E25" s="11">
        <f t="shared" si="5"/>
        <v>0</v>
      </c>
      <c r="F25" s="11">
        <f t="shared" si="5"/>
        <v>0</v>
      </c>
      <c r="G25" s="11">
        <f t="shared" si="5"/>
        <v>0</v>
      </c>
    </row>
    <row r="28" spans="1:7" ht="45" customHeight="1" x14ac:dyDescent="0.2">
      <c r="A28" s="39" t="s">
        <v>140</v>
      </c>
      <c r="B28" s="37"/>
      <c r="C28" s="37"/>
      <c r="D28" s="37"/>
      <c r="E28" s="37"/>
      <c r="F28" s="37"/>
      <c r="G28" s="38"/>
    </row>
    <row r="29" spans="1:7" x14ac:dyDescent="0.2">
      <c r="A29" s="42" t="s">
        <v>56</v>
      </c>
      <c r="B29" s="39" t="s">
        <v>62</v>
      </c>
      <c r="C29" s="37"/>
      <c r="D29" s="37"/>
      <c r="E29" s="37"/>
      <c r="F29" s="38"/>
      <c r="G29" s="40" t="s">
        <v>61</v>
      </c>
    </row>
    <row r="30" spans="1:7" ht="22.5" x14ac:dyDescent="0.2">
      <c r="A30" s="43"/>
      <c r="B30" s="13" t="s">
        <v>57</v>
      </c>
      <c r="C30" s="13" t="s">
        <v>122</v>
      </c>
      <c r="D30" s="13" t="s">
        <v>58</v>
      </c>
      <c r="E30" s="13" t="s">
        <v>59</v>
      </c>
      <c r="F30" s="13" t="s">
        <v>60</v>
      </c>
      <c r="G30" s="41"/>
    </row>
    <row r="31" spans="1:7" x14ac:dyDescent="0.2">
      <c r="A31" s="44"/>
      <c r="B31" s="14">
        <v>1</v>
      </c>
      <c r="C31" s="14">
        <v>2</v>
      </c>
      <c r="D31" s="14" t="s">
        <v>123</v>
      </c>
      <c r="E31" s="14">
        <v>4</v>
      </c>
      <c r="F31" s="14">
        <v>5</v>
      </c>
      <c r="G31" s="14" t="s">
        <v>124</v>
      </c>
    </row>
    <row r="32" spans="1:7" x14ac:dyDescent="0.2">
      <c r="A32" s="26" t="s">
        <v>12</v>
      </c>
      <c r="B32" s="2">
        <v>248911500</v>
      </c>
      <c r="C32" s="2">
        <v>249900653.59</v>
      </c>
      <c r="D32" s="2">
        <f t="shared" ref="D32:D38" si="6">B32+C32</f>
        <v>498812153.59000003</v>
      </c>
      <c r="E32" s="2">
        <v>106561883.28</v>
      </c>
      <c r="F32" s="2">
        <v>93482660.950000003</v>
      </c>
      <c r="G32" s="2">
        <f t="shared" ref="G32:G38" si="7">D32-E32</f>
        <v>392250270.31000006</v>
      </c>
    </row>
    <row r="33" spans="1:7" x14ac:dyDescent="0.2">
      <c r="A33" s="27" t="s">
        <v>11</v>
      </c>
      <c r="B33" s="2">
        <v>0</v>
      </c>
      <c r="C33" s="2">
        <v>0</v>
      </c>
      <c r="D33" s="2">
        <f t="shared" si="6"/>
        <v>0</v>
      </c>
      <c r="E33" s="2">
        <v>0</v>
      </c>
      <c r="F33" s="2">
        <v>0</v>
      </c>
      <c r="G33" s="2">
        <f t="shared" si="7"/>
        <v>0</v>
      </c>
    </row>
    <row r="34" spans="1:7" x14ac:dyDescent="0.2">
      <c r="A34" s="27" t="s">
        <v>13</v>
      </c>
      <c r="B34" s="2">
        <v>0</v>
      </c>
      <c r="C34" s="2">
        <v>0</v>
      </c>
      <c r="D34" s="2">
        <f t="shared" si="6"/>
        <v>0</v>
      </c>
      <c r="E34" s="2">
        <v>0</v>
      </c>
      <c r="F34" s="2">
        <v>0</v>
      </c>
      <c r="G34" s="2">
        <f t="shared" si="7"/>
        <v>0</v>
      </c>
    </row>
    <row r="35" spans="1:7" x14ac:dyDescent="0.2">
      <c r="A35" s="27" t="s">
        <v>25</v>
      </c>
      <c r="B35" s="2">
        <v>0</v>
      </c>
      <c r="C35" s="2">
        <v>0</v>
      </c>
      <c r="D35" s="2">
        <f t="shared" si="6"/>
        <v>0</v>
      </c>
      <c r="E35" s="2">
        <v>0</v>
      </c>
      <c r="F35" s="2">
        <v>0</v>
      </c>
      <c r="G35" s="2">
        <f t="shared" si="7"/>
        <v>0</v>
      </c>
    </row>
    <row r="36" spans="1:7" ht="11.25" customHeight="1" x14ac:dyDescent="0.2">
      <c r="A36" s="27" t="s">
        <v>26</v>
      </c>
      <c r="B36" s="2">
        <v>0</v>
      </c>
      <c r="C36" s="2">
        <v>0</v>
      </c>
      <c r="D36" s="2">
        <f t="shared" si="6"/>
        <v>0</v>
      </c>
      <c r="E36" s="2">
        <v>0</v>
      </c>
      <c r="F36" s="2">
        <v>0</v>
      </c>
      <c r="G36" s="2">
        <f t="shared" si="7"/>
        <v>0</v>
      </c>
    </row>
    <row r="37" spans="1:7" x14ac:dyDescent="0.2">
      <c r="A37" s="27" t="s">
        <v>134</v>
      </c>
      <c r="B37" s="2">
        <v>0</v>
      </c>
      <c r="C37" s="2">
        <v>0</v>
      </c>
      <c r="D37" s="2">
        <f t="shared" si="6"/>
        <v>0</v>
      </c>
      <c r="E37" s="2">
        <v>0</v>
      </c>
      <c r="F37" s="2">
        <v>0</v>
      </c>
      <c r="G37" s="2">
        <f t="shared" si="7"/>
        <v>0</v>
      </c>
    </row>
    <row r="38" spans="1:7" x14ac:dyDescent="0.2">
      <c r="A38" s="27" t="s">
        <v>14</v>
      </c>
      <c r="B38" s="2">
        <v>0</v>
      </c>
      <c r="C38" s="2">
        <v>0</v>
      </c>
      <c r="D38" s="2">
        <f t="shared" si="6"/>
        <v>0</v>
      </c>
      <c r="E38" s="2">
        <v>0</v>
      </c>
      <c r="F38" s="2">
        <v>0</v>
      </c>
      <c r="G38" s="2">
        <f t="shared" si="7"/>
        <v>0</v>
      </c>
    </row>
    <row r="39" spans="1:7" x14ac:dyDescent="0.2">
      <c r="A39" s="28" t="s">
        <v>55</v>
      </c>
      <c r="B39" s="11">
        <f t="shared" ref="B39:G39" si="8">SUM(B32:B38)</f>
        <v>248911500</v>
      </c>
      <c r="C39" s="11">
        <f t="shared" si="8"/>
        <v>249900653.59</v>
      </c>
      <c r="D39" s="11">
        <f t="shared" si="8"/>
        <v>498812153.59000003</v>
      </c>
      <c r="E39" s="11">
        <f t="shared" si="8"/>
        <v>106561883.28</v>
      </c>
      <c r="F39" s="11">
        <f t="shared" si="8"/>
        <v>93482660.950000003</v>
      </c>
      <c r="G39" s="11">
        <f t="shared" si="8"/>
        <v>392250270.31000006</v>
      </c>
    </row>
    <row r="41" spans="1:7" x14ac:dyDescent="0.2">
      <c r="A41" s="1" t="s">
        <v>125</v>
      </c>
    </row>
    <row r="47" spans="1:7" x14ac:dyDescent="0.2">
      <c r="A47" s="16"/>
      <c r="B47"/>
      <c r="C47"/>
      <c r="D47"/>
      <c r="E47" s="16"/>
      <c r="F47"/>
    </row>
    <row r="48" spans="1:7" x14ac:dyDescent="0.2">
      <c r="A48" s="16"/>
      <c r="B48"/>
      <c r="C48"/>
      <c r="D48"/>
      <c r="E48" s="16"/>
      <c r="F48"/>
    </row>
  </sheetData>
  <sheetProtection formatCells="0" formatColumns="0" formatRows="0" insertRows="0" deleteRows="0" autoFilter="0"/>
  <mergeCells count="12">
    <mergeCell ref="B2:F2"/>
    <mergeCell ref="G2:G3"/>
    <mergeCell ref="A1:G1"/>
    <mergeCell ref="A17:G17"/>
    <mergeCell ref="A2:A4"/>
    <mergeCell ref="B29:F29"/>
    <mergeCell ref="G29:G30"/>
    <mergeCell ref="B18:F18"/>
    <mergeCell ref="G18:G19"/>
    <mergeCell ref="A28:G28"/>
    <mergeCell ref="A18:A20"/>
    <mergeCell ref="A29:A31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8"/>
  <sheetViews>
    <sheetView showGridLines="0" tabSelected="1" workbookViewId="0">
      <selection activeCell="B46" sqref="B46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39" t="s">
        <v>141</v>
      </c>
      <c r="B1" s="37"/>
      <c r="C1" s="37"/>
      <c r="D1" s="37"/>
      <c r="E1" s="37"/>
      <c r="F1" s="37"/>
      <c r="G1" s="38"/>
    </row>
    <row r="2" spans="1:7" x14ac:dyDescent="0.2">
      <c r="A2" s="42" t="s">
        <v>56</v>
      </c>
      <c r="B2" s="39" t="s">
        <v>62</v>
      </c>
      <c r="C2" s="37"/>
      <c r="D2" s="37"/>
      <c r="E2" s="37"/>
      <c r="F2" s="38"/>
      <c r="G2" s="40" t="s">
        <v>61</v>
      </c>
    </row>
    <row r="3" spans="1:7" ht="24.95" customHeight="1" x14ac:dyDescent="0.2">
      <c r="A3" s="43"/>
      <c r="B3" s="13" t="s">
        <v>57</v>
      </c>
      <c r="C3" s="13" t="s">
        <v>122</v>
      </c>
      <c r="D3" s="13" t="s">
        <v>58</v>
      </c>
      <c r="E3" s="13" t="s">
        <v>59</v>
      </c>
      <c r="F3" s="13" t="s">
        <v>60</v>
      </c>
      <c r="G3" s="41"/>
    </row>
    <row r="4" spans="1:7" x14ac:dyDescent="0.2">
      <c r="A4" s="44"/>
      <c r="B4" s="14">
        <v>1</v>
      </c>
      <c r="C4" s="14">
        <v>2</v>
      </c>
      <c r="D4" s="14" t="s">
        <v>123</v>
      </c>
      <c r="E4" s="14">
        <v>4</v>
      </c>
      <c r="F4" s="14">
        <v>5</v>
      </c>
      <c r="G4" s="14" t="s">
        <v>124</v>
      </c>
    </row>
    <row r="5" spans="1:7" x14ac:dyDescent="0.2">
      <c r="A5" s="34" t="s">
        <v>15</v>
      </c>
      <c r="B5" s="8">
        <f t="shared" ref="B5:G5" si="0">SUM(B6:B13)</f>
        <v>0</v>
      </c>
      <c r="C5" s="8">
        <f t="shared" si="0"/>
        <v>0</v>
      </c>
      <c r="D5" s="8">
        <f t="shared" si="0"/>
        <v>0</v>
      </c>
      <c r="E5" s="8">
        <f t="shared" si="0"/>
        <v>0</v>
      </c>
      <c r="F5" s="8">
        <f t="shared" si="0"/>
        <v>0</v>
      </c>
      <c r="G5" s="8">
        <f t="shared" si="0"/>
        <v>0</v>
      </c>
    </row>
    <row r="6" spans="1:7" x14ac:dyDescent="0.2">
      <c r="A6" s="35" t="s">
        <v>40</v>
      </c>
      <c r="B6" s="2">
        <v>0</v>
      </c>
      <c r="C6" s="2">
        <v>0</v>
      </c>
      <c r="D6" s="2">
        <f>B6+C6</f>
        <v>0</v>
      </c>
      <c r="E6" s="2">
        <v>0</v>
      </c>
      <c r="F6" s="2">
        <v>0</v>
      </c>
      <c r="G6" s="2">
        <f>D6-E6</f>
        <v>0</v>
      </c>
    </row>
    <row r="7" spans="1:7" x14ac:dyDescent="0.2">
      <c r="A7" s="35" t="s">
        <v>16</v>
      </c>
      <c r="B7" s="2">
        <v>0</v>
      </c>
      <c r="C7" s="2">
        <v>0</v>
      </c>
      <c r="D7" s="2">
        <f t="shared" ref="D7:D13" si="1">B7+C7</f>
        <v>0</v>
      </c>
      <c r="E7" s="2">
        <v>0</v>
      </c>
      <c r="F7" s="2">
        <v>0</v>
      </c>
      <c r="G7" s="2">
        <f t="shared" ref="G7:G13" si="2">D7-E7</f>
        <v>0</v>
      </c>
    </row>
    <row r="8" spans="1:7" x14ac:dyDescent="0.2">
      <c r="A8" s="35" t="s">
        <v>128</v>
      </c>
      <c r="B8" s="2">
        <v>0</v>
      </c>
      <c r="C8" s="2">
        <v>0</v>
      </c>
      <c r="D8" s="2">
        <f t="shared" si="1"/>
        <v>0</v>
      </c>
      <c r="E8" s="2">
        <v>0</v>
      </c>
      <c r="F8" s="2">
        <v>0</v>
      </c>
      <c r="G8" s="2">
        <f t="shared" si="2"/>
        <v>0</v>
      </c>
    </row>
    <row r="9" spans="1:7" x14ac:dyDescent="0.2">
      <c r="A9" s="35" t="s">
        <v>3</v>
      </c>
      <c r="B9" s="2">
        <v>0</v>
      </c>
      <c r="C9" s="2">
        <v>0</v>
      </c>
      <c r="D9" s="2">
        <f t="shared" si="1"/>
        <v>0</v>
      </c>
      <c r="E9" s="2">
        <v>0</v>
      </c>
      <c r="F9" s="2">
        <v>0</v>
      </c>
      <c r="G9" s="2">
        <f t="shared" si="2"/>
        <v>0</v>
      </c>
    </row>
    <row r="10" spans="1:7" x14ac:dyDescent="0.2">
      <c r="A10" s="35" t="s">
        <v>22</v>
      </c>
      <c r="B10" s="2">
        <v>0</v>
      </c>
      <c r="C10" s="2">
        <v>0</v>
      </c>
      <c r="D10" s="2">
        <f t="shared" si="1"/>
        <v>0</v>
      </c>
      <c r="E10" s="2">
        <v>0</v>
      </c>
      <c r="F10" s="2">
        <v>0</v>
      </c>
      <c r="G10" s="2">
        <f t="shared" si="2"/>
        <v>0</v>
      </c>
    </row>
    <row r="11" spans="1:7" x14ac:dyDescent="0.2">
      <c r="A11" s="35" t="s">
        <v>17</v>
      </c>
      <c r="B11" s="2">
        <v>0</v>
      </c>
      <c r="C11" s="2">
        <v>0</v>
      </c>
      <c r="D11" s="2">
        <f t="shared" si="1"/>
        <v>0</v>
      </c>
      <c r="E11" s="2">
        <v>0</v>
      </c>
      <c r="F11" s="2">
        <v>0</v>
      </c>
      <c r="G11" s="2">
        <f t="shared" si="2"/>
        <v>0</v>
      </c>
    </row>
    <row r="12" spans="1:7" x14ac:dyDescent="0.2">
      <c r="A12" s="35" t="s">
        <v>41</v>
      </c>
      <c r="B12" s="2">
        <v>0</v>
      </c>
      <c r="C12" s="2">
        <v>0</v>
      </c>
      <c r="D12" s="2">
        <f t="shared" si="1"/>
        <v>0</v>
      </c>
      <c r="E12" s="2">
        <v>0</v>
      </c>
      <c r="F12" s="2">
        <v>0</v>
      </c>
      <c r="G12" s="2">
        <f t="shared" si="2"/>
        <v>0</v>
      </c>
    </row>
    <row r="13" spans="1:7" x14ac:dyDescent="0.2">
      <c r="A13" s="35" t="s">
        <v>18</v>
      </c>
      <c r="B13" s="2">
        <v>0</v>
      </c>
      <c r="C13" s="2">
        <v>0</v>
      </c>
      <c r="D13" s="2">
        <f t="shared" si="1"/>
        <v>0</v>
      </c>
      <c r="E13" s="2">
        <v>0</v>
      </c>
      <c r="F13" s="2">
        <v>0</v>
      </c>
      <c r="G13" s="2">
        <f t="shared" si="2"/>
        <v>0</v>
      </c>
    </row>
    <row r="14" spans="1:7" x14ac:dyDescent="0.2">
      <c r="A14" s="36" t="s">
        <v>19</v>
      </c>
      <c r="B14" s="8">
        <f t="shared" ref="B14:G14" si="3">SUM(B15:B21)</f>
        <v>248911500</v>
      </c>
      <c r="C14" s="8">
        <f t="shared" si="3"/>
        <v>249900653.59</v>
      </c>
      <c r="D14" s="8">
        <f t="shared" si="3"/>
        <v>498812153.59000003</v>
      </c>
      <c r="E14" s="8">
        <f t="shared" si="3"/>
        <v>106561883.28</v>
      </c>
      <c r="F14" s="8">
        <f t="shared" si="3"/>
        <v>93482660.950000003</v>
      </c>
      <c r="G14" s="8">
        <f t="shared" si="3"/>
        <v>392250270.31</v>
      </c>
    </row>
    <row r="15" spans="1:7" x14ac:dyDescent="0.2">
      <c r="A15" s="35" t="s">
        <v>42</v>
      </c>
      <c r="B15" s="2">
        <v>31286246.84</v>
      </c>
      <c r="C15" s="2">
        <v>61837452.509999998</v>
      </c>
      <c r="D15" s="2">
        <f>B15+C15</f>
        <v>93123699.349999994</v>
      </c>
      <c r="E15" s="2">
        <v>14980438.16</v>
      </c>
      <c r="F15" s="2">
        <v>14313413.65</v>
      </c>
      <c r="G15" s="2">
        <f t="shared" ref="G15:G21" si="4">D15-E15</f>
        <v>78143261.189999998</v>
      </c>
    </row>
    <row r="16" spans="1:7" x14ac:dyDescent="0.2">
      <c r="A16" s="35" t="s">
        <v>27</v>
      </c>
      <c r="B16" s="2">
        <v>217625253.16</v>
      </c>
      <c r="C16" s="2">
        <v>188063201.08000001</v>
      </c>
      <c r="D16" s="2">
        <f t="shared" ref="D16:D21" si="5">B16+C16</f>
        <v>405688454.24000001</v>
      </c>
      <c r="E16" s="2">
        <v>91581445.120000005</v>
      </c>
      <c r="F16" s="2">
        <v>79169247.299999997</v>
      </c>
      <c r="G16" s="2">
        <f t="shared" si="4"/>
        <v>314107009.12</v>
      </c>
    </row>
    <row r="17" spans="1:7" x14ac:dyDescent="0.2">
      <c r="A17" s="35" t="s">
        <v>20</v>
      </c>
      <c r="B17" s="2">
        <v>0</v>
      </c>
      <c r="C17" s="2">
        <v>0</v>
      </c>
      <c r="D17" s="2">
        <f t="shared" si="5"/>
        <v>0</v>
      </c>
      <c r="E17" s="2">
        <v>0</v>
      </c>
      <c r="F17" s="2">
        <v>0</v>
      </c>
      <c r="G17" s="2">
        <f t="shared" si="4"/>
        <v>0</v>
      </c>
    </row>
    <row r="18" spans="1:7" x14ac:dyDescent="0.2">
      <c r="A18" s="35" t="s">
        <v>43</v>
      </c>
      <c r="B18" s="2">
        <v>0</v>
      </c>
      <c r="C18" s="2">
        <v>0</v>
      </c>
      <c r="D18" s="2">
        <f t="shared" si="5"/>
        <v>0</v>
      </c>
      <c r="E18" s="2">
        <v>0</v>
      </c>
      <c r="F18" s="2">
        <v>0</v>
      </c>
      <c r="G18" s="2">
        <f t="shared" si="4"/>
        <v>0</v>
      </c>
    </row>
    <row r="19" spans="1:7" x14ac:dyDescent="0.2">
      <c r="A19" s="35" t="s">
        <v>44</v>
      </c>
      <c r="B19" s="2">
        <v>0</v>
      </c>
      <c r="C19" s="2">
        <v>0</v>
      </c>
      <c r="D19" s="2">
        <f t="shared" si="5"/>
        <v>0</v>
      </c>
      <c r="E19" s="2">
        <v>0</v>
      </c>
      <c r="F19" s="2">
        <v>0</v>
      </c>
      <c r="G19" s="2">
        <f t="shared" si="4"/>
        <v>0</v>
      </c>
    </row>
    <row r="20" spans="1:7" x14ac:dyDescent="0.2">
      <c r="A20" s="35" t="s">
        <v>45</v>
      </c>
      <c r="B20" s="2">
        <v>0</v>
      </c>
      <c r="C20" s="2">
        <v>0</v>
      </c>
      <c r="D20" s="2">
        <f t="shared" si="5"/>
        <v>0</v>
      </c>
      <c r="E20" s="2">
        <v>0</v>
      </c>
      <c r="F20" s="2">
        <v>0</v>
      </c>
      <c r="G20" s="2">
        <f t="shared" si="4"/>
        <v>0</v>
      </c>
    </row>
    <row r="21" spans="1:7" x14ac:dyDescent="0.2">
      <c r="A21" s="35" t="s">
        <v>4</v>
      </c>
      <c r="B21" s="2">
        <v>0</v>
      </c>
      <c r="C21" s="2">
        <v>0</v>
      </c>
      <c r="D21" s="2">
        <f t="shared" si="5"/>
        <v>0</v>
      </c>
      <c r="E21" s="2">
        <v>0</v>
      </c>
      <c r="F21" s="2">
        <v>0</v>
      </c>
      <c r="G21" s="2">
        <f t="shared" si="4"/>
        <v>0</v>
      </c>
    </row>
    <row r="22" spans="1:7" x14ac:dyDescent="0.2">
      <c r="A22" s="36" t="s">
        <v>46</v>
      </c>
      <c r="B22" s="8">
        <f t="shared" ref="B22:G22" si="6">SUM(B23:B31)</f>
        <v>0</v>
      </c>
      <c r="C22" s="8">
        <f t="shared" si="6"/>
        <v>0</v>
      </c>
      <c r="D22" s="8">
        <f t="shared" si="6"/>
        <v>0</v>
      </c>
      <c r="E22" s="8">
        <f t="shared" si="6"/>
        <v>0</v>
      </c>
      <c r="F22" s="8">
        <f t="shared" si="6"/>
        <v>0</v>
      </c>
      <c r="G22" s="8">
        <f t="shared" si="6"/>
        <v>0</v>
      </c>
    </row>
    <row r="23" spans="1:7" x14ac:dyDescent="0.2">
      <c r="A23" s="35" t="s">
        <v>28</v>
      </c>
      <c r="B23" s="2">
        <v>0</v>
      </c>
      <c r="C23" s="2">
        <v>0</v>
      </c>
      <c r="D23" s="2">
        <f>B23+C23</f>
        <v>0</v>
      </c>
      <c r="E23" s="2">
        <v>0</v>
      </c>
      <c r="F23" s="2">
        <v>0</v>
      </c>
      <c r="G23" s="2">
        <f t="shared" ref="G23:G31" si="7">D23-E23</f>
        <v>0</v>
      </c>
    </row>
    <row r="24" spans="1:7" x14ac:dyDescent="0.2">
      <c r="A24" s="35" t="s">
        <v>23</v>
      </c>
      <c r="B24" s="2">
        <v>0</v>
      </c>
      <c r="C24" s="2">
        <v>0</v>
      </c>
      <c r="D24" s="2">
        <f t="shared" ref="D24:D31" si="8">B24+C24</f>
        <v>0</v>
      </c>
      <c r="E24" s="2">
        <v>0</v>
      </c>
      <c r="F24" s="2">
        <v>0</v>
      </c>
      <c r="G24" s="2">
        <f t="shared" si="7"/>
        <v>0</v>
      </c>
    </row>
    <row r="25" spans="1:7" x14ac:dyDescent="0.2">
      <c r="A25" s="35" t="s">
        <v>29</v>
      </c>
      <c r="B25" s="2">
        <v>0</v>
      </c>
      <c r="C25" s="2">
        <v>0</v>
      </c>
      <c r="D25" s="2">
        <f t="shared" si="8"/>
        <v>0</v>
      </c>
      <c r="E25" s="2">
        <v>0</v>
      </c>
      <c r="F25" s="2">
        <v>0</v>
      </c>
      <c r="G25" s="2">
        <f t="shared" si="7"/>
        <v>0</v>
      </c>
    </row>
    <row r="26" spans="1:7" x14ac:dyDescent="0.2">
      <c r="A26" s="35" t="s">
        <v>47</v>
      </c>
      <c r="B26" s="2">
        <v>0</v>
      </c>
      <c r="C26" s="2">
        <v>0</v>
      </c>
      <c r="D26" s="2">
        <f t="shared" si="8"/>
        <v>0</v>
      </c>
      <c r="E26" s="2">
        <v>0</v>
      </c>
      <c r="F26" s="2">
        <v>0</v>
      </c>
      <c r="G26" s="2">
        <f t="shared" si="7"/>
        <v>0</v>
      </c>
    </row>
    <row r="27" spans="1:7" x14ac:dyDescent="0.2">
      <c r="A27" s="35" t="s">
        <v>21</v>
      </c>
      <c r="B27" s="2">
        <v>0</v>
      </c>
      <c r="C27" s="2">
        <v>0</v>
      </c>
      <c r="D27" s="2">
        <f t="shared" si="8"/>
        <v>0</v>
      </c>
      <c r="E27" s="2">
        <v>0</v>
      </c>
      <c r="F27" s="2">
        <v>0</v>
      </c>
      <c r="G27" s="2">
        <f t="shared" si="7"/>
        <v>0</v>
      </c>
    </row>
    <row r="28" spans="1:7" x14ac:dyDescent="0.2">
      <c r="A28" s="35" t="s">
        <v>5</v>
      </c>
      <c r="B28" s="2">
        <v>0</v>
      </c>
      <c r="C28" s="2">
        <v>0</v>
      </c>
      <c r="D28" s="2">
        <f t="shared" si="8"/>
        <v>0</v>
      </c>
      <c r="E28" s="2">
        <v>0</v>
      </c>
      <c r="F28" s="2">
        <v>0</v>
      </c>
      <c r="G28" s="2">
        <f t="shared" si="7"/>
        <v>0</v>
      </c>
    </row>
    <row r="29" spans="1:7" x14ac:dyDescent="0.2">
      <c r="A29" s="35" t="s">
        <v>6</v>
      </c>
      <c r="B29" s="2">
        <v>0</v>
      </c>
      <c r="C29" s="2">
        <v>0</v>
      </c>
      <c r="D29" s="2">
        <f t="shared" si="8"/>
        <v>0</v>
      </c>
      <c r="E29" s="2">
        <v>0</v>
      </c>
      <c r="F29" s="2">
        <v>0</v>
      </c>
      <c r="G29" s="2">
        <f t="shared" si="7"/>
        <v>0</v>
      </c>
    </row>
    <row r="30" spans="1:7" x14ac:dyDescent="0.2">
      <c r="A30" s="35" t="s">
        <v>48</v>
      </c>
      <c r="B30" s="2">
        <v>0</v>
      </c>
      <c r="C30" s="2">
        <v>0</v>
      </c>
      <c r="D30" s="2">
        <f t="shared" si="8"/>
        <v>0</v>
      </c>
      <c r="E30" s="2">
        <v>0</v>
      </c>
      <c r="F30" s="2">
        <v>0</v>
      </c>
      <c r="G30" s="2">
        <f t="shared" si="7"/>
        <v>0</v>
      </c>
    </row>
    <row r="31" spans="1:7" x14ac:dyDescent="0.2">
      <c r="A31" s="35" t="s">
        <v>30</v>
      </c>
      <c r="B31" s="2">
        <v>0</v>
      </c>
      <c r="C31" s="2">
        <v>0</v>
      </c>
      <c r="D31" s="2">
        <f t="shared" si="8"/>
        <v>0</v>
      </c>
      <c r="E31" s="2">
        <v>0</v>
      </c>
      <c r="F31" s="2">
        <v>0</v>
      </c>
      <c r="G31" s="2">
        <f t="shared" si="7"/>
        <v>0</v>
      </c>
    </row>
    <row r="32" spans="1:7" x14ac:dyDescent="0.2">
      <c r="A32" s="36" t="s">
        <v>31</v>
      </c>
      <c r="B32" s="8">
        <f t="shared" ref="B32:G32" si="9">SUM(B33:B36)</f>
        <v>0</v>
      </c>
      <c r="C32" s="8">
        <f t="shared" si="9"/>
        <v>0</v>
      </c>
      <c r="D32" s="8">
        <f t="shared" si="9"/>
        <v>0</v>
      </c>
      <c r="E32" s="8">
        <f t="shared" si="9"/>
        <v>0</v>
      </c>
      <c r="F32" s="8">
        <f t="shared" si="9"/>
        <v>0</v>
      </c>
      <c r="G32" s="8">
        <f t="shared" si="9"/>
        <v>0</v>
      </c>
    </row>
    <row r="33" spans="1:7" x14ac:dyDescent="0.2">
      <c r="A33" s="35" t="s">
        <v>49</v>
      </c>
      <c r="B33" s="2">
        <v>0</v>
      </c>
      <c r="C33" s="2">
        <v>0</v>
      </c>
      <c r="D33" s="2">
        <f>B33+C33</f>
        <v>0</v>
      </c>
      <c r="E33" s="2">
        <v>0</v>
      </c>
      <c r="F33" s="2">
        <v>0</v>
      </c>
      <c r="G33" s="2">
        <f t="shared" ref="G33:G36" si="10">D33-E33</f>
        <v>0</v>
      </c>
    </row>
    <row r="34" spans="1:7" ht="11.25" customHeight="1" x14ac:dyDescent="0.2">
      <c r="A34" s="35" t="s">
        <v>24</v>
      </c>
      <c r="B34" s="2">
        <v>0</v>
      </c>
      <c r="C34" s="2">
        <v>0</v>
      </c>
      <c r="D34" s="2">
        <f t="shared" ref="D34:D36" si="11">B34+C34</f>
        <v>0</v>
      </c>
      <c r="E34" s="2">
        <v>0</v>
      </c>
      <c r="F34" s="2">
        <v>0</v>
      </c>
      <c r="G34" s="2">
        <f t="shared" si="10"/>
        <v>0</v>
      </c>
    </row>
    <row r="35" spans="1:7" x14ac:dyDescent="0.2">
      <c r="A35" s="35" t="s">
        <v>32</v>
      </c>
      <c r="B35" s="2">
        <v>0</v>
      </c>
      <c r="C35" s="2">
        <v>0</v>
      </c>
      <c r="D35" s="2">
        <f t="shared" si="11"/>
        <v>0</v>
      </c>
      <c r="E35" s="2">
        <v>0</v>
      </c>
      <c r="F35" s="2">
        <v>0</v>
      </c>
      <c r="G35" s="2">
        <f t="shared" si="10"/>
        <v>0</v>
      </c>
    </row>
    <row r="36" spans="1:7" x14ac:dyDescent="0.2">
      <c r="A36" s="35" t="s">
        <v>7</v>
      </c>
      <c r="B36" s="2">
        <v>0</v>
      </c>
      <c r="C36" s="2">
        <v>0</v>
      </c>
      <c r="D36" s="2">
        <f t="shared" si="11"/>
        <v>0</v>
      </c>
      <c r="E36" s="2">
        <v>0</v>
      </c>
      <c r="F36" s="2">
        <v>0</v>
      </c>
      <c r="G36" s="2">
        <f t="shared" si="10"/>
        <v>0</v>
      </c>
    </row>
    <row r="37" spans="1:7" x14ac:dyDescent="0.2">
      <c r="A37" s="28" t="s">
        <v>55</v>
      </c>
      <c r="B37" s="11">
        <f t="shared" ref="B37:G37" si="12">SUM(B32+B22+B14+B5)</f>
        <v>248911500</v>
      </c>
      <c r="C37" s="11">
        <f t="shared" si="12"/>
        <v>249900653.59</v>
      </c>
      <c r="D37" s="11">
        <f t="shared" si="12"/>
        <v>498812153.59000003</v>
      </c>
      <c r="E37" s="11">
        <f t="shared" si="12"/>
        <v>106561883.28</v>
      </c>
      <c r="F37" s="11">
        <f t="shared" si="12"/>
        <v>93482660.950000003</v>
      </c>
      <c r="G37" s="11">
        <f t="shared" si="12"/>
        <v>392250270.31</v>
      </c>
    </row>
    <row r="39" spans="1:7" x14ac:dyDescent="0.2">
      <c r="A39" s="1" t="s">
        <v>125</v>
      </c>
    </row>
    <row r="47" spans="1:7" x14ac:dyDescent="0.2">
      <c r="A47" s="16"/>
      <c r="B47"/>
      <c r="C47"/>
      <c r="D47"/>
      <c r="E47" s="16"/>
      <c r="F47"/>
    </row>
    <row r="48" spans="1:7" x14ac:dyDescent="0.2">
      <c r="A48" s="16"/>
      <c r="B48"/>
      <c r="C48"/>
      <c r="D48"/>
      <c r="E48" s="16"/>
      <c r="F48"/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COG</vt:lpstr>
      <vt:lpstr>CTG</vt:lpstr>
      <vt:lpstr>CA</vt:lpstr>
      <vt:lpstr>CFG</vt:lpstr>
      <vt:lpstr>COG!Títulos_a_imprimir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2023-07-31T18:34:58Z</cp:lastPrinted>
  <dcterms:created xsi:type="dcterms:W3CDTF">2014-02-10T03:37:14Z</dcterms:created>
  <dcterms:modified xsi:type="dcterms:W3CDTF">2023-07-31T18:35:05Z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