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C:\Users\ecastrod\Documents\Vero\TERE\TRANSPARENCIA\Titulo V\2025\2DO TRIMESTRE 2024\ESTADOS E INFORMES PRESUPUESTALES\"/>
    </mc:Choice>
  </mc:AlternateContent>
  <xr:revisionPtr revIDLastSave="0" documentId="13_ncr:1_{1AAAE199-03AB-480C-8DF5-6098E6AB0BB9}" xr6:coauthVersionLast="47" xr6:coauthVersionMax="47" xr10:uidLastSave="{00000000-0000-0000-0000-000000000000}"/>
  <bookViews>
    <workbookView xWindow="-120" yWindow="-120" windowWidth="29040" windowHeight="15840" tabRatio="885" xr2:uid="{00000000-000D-0000-FFFF-FFFF00000000}"/>
  </bookViews>
  <sheets>
    <sheet name="COG" sheetId="6" r:id="rId1"/>
    <sheet name="CTG" sheetId="8" r:id="rId2"/>
    <sheet name="CA" sheetId="4" r:id="rId3"/>
    <sheet name="CFG" sheetId="5" r:id="rId4"/>
  </sheets>
  <definedNames>
    <definedName name="_xlnm._FilterDatabase" localSheetId="3" hidden="1">CFG!$A$3:$G$39</definedName>
    <definedName name="_xlnm._FilterDatabase" localSheetId="0" hidden="1">COG!$A$3:$G$75</definedName>
  </definedNames>
  <calcPr calcId="191029"/>
</workbook>
</file>

<file path=xl/calcChain.xml><?xml version="1.0" encoding="utf-8"?>
<calcChain xmlns="http://schemas.openxmlformats.org/spreadsheetml/2006/main">
  <c r="D14" i="4" l="1"/>
  <c r="G14" i="4" s="1"/>
  <c r="D13" i="4"/>
  <c r="G13" i="4" s="1"/>
  <c r="D12" i="4"/>
  <c r="G12" i="4" s="1"/>
  <c r="D15" i="4"/>
  <c r="G15" i="4" s="1"/>
  <c r="F51" i="4" l="1"/>
  <c r="E51" i="4"/>
  <c r="C51" i="4"/>
  <c r="B51" i="4"/>
  <c r="D49" i="4"/>
  <c r="G49" i="4" s="1"/>
  <c r="D45" i="4"/>
  <c r="G45" i="4" s="1"/>
  <c r="D47" i="4"/>
  <c r="G47" i="4" s="1"/>
  <c r="D43" i="4"/>
  <c r="G43" i="4" s="1"/>
  <c r="D41" i="4"/>
  <c r="G41" i="4" s="1"/>
  <c r="D39" i="4"/>
  <c r="G39" i="4" s="1"/>
  <c r="D37" i="4"/>
  <c r="G37" i="4" s="1"/>
  <c r="D35" i="4"/>
  <c r="G35" i="4" s="1"/>
  <c r="F28" i="4"/>
  <c r="E28" i="4"/>
  <c r="D26" i="4"/>
  <c r="G26" i="4" s="1"/>
  <c r="D25" i="4"/>
  <c r="G25" i="4" s="1"/>
  <c r="D24" i="4"/>
  <c r="G24" i="4" s="1"/>
  <c r="D23" i="4"/>
  <c r="G23" i="4" s="1"/>
  <c r="C28" i="4"/>
  <c r="B28" i="4"/>
  <c r="D11" i="4"/>
  <c r="G11" i="4" s="1"/>
  <c r="D10" i="4"/>
  <c r="G10" i="4" s="1"/>
  <c r="D9" i="4"/>
  <c r="G9" i="4" s="1"/>
  <c r="D8" i="4"/>
  <c r="G8" i="4" s="1"/>
  <c r="D7" i="4"/>
  <c r="G7" i="4" s="1"/>
  <c r="D6" i="4"/>
  <c r="G6" i="4" s="1"/>
  <c r="D5" i="4"/>
  <c r="G5" i="4" s="1"/>
  <c r="F16" i="4"/>
  <c r="E16" i="4"/>
  <c r="C16" i="4"/>
  <c r="B16" i="4"/>
  <c r="G51" i="4" l="1"/>
  <c r="D51" i="4"/>
  <c r="G28" i="4"/>
  <c r="D28" i="4"/>
  <c r="G16" i="4"/>
  <c r="D16" i="4"/>
  <c r="D39" i="5" l="1"/>
  <c r="G39" i="5" s="1"/>
  <c r="D38" i="5"/>
  <c r="G38" i="5" s="1"/>
  <c r="D37" i="5"/>
  <c r="D36" i="5"/>
  <c r="G36" i="5" s="1"/>
  <c r="D33" i="5"/>
  <c r="G33" i="5" s="1"/>
  <c r="D32" i="5"/>
  <c r="G32" i="5" s="1"/>
  <c r="D31" i="5"/>
  <c r="G31" i="5" s="1"/>
  <c r="D30" i="5"/>
  <c r="G30" i="5" s="1"/>
  <c r="D29" i="5"/>
  <c r="G29" i="5" s="1"/>
  <c r="D28" i="5"/>
  <c r="G28" i="5" s="1"/>
  <c r="D27" i="5"/>
  <c r="G27" i="5" s="1"/>
  <c r="D26" i="5"/>
  <c r="G26" i="5" s="1"/>
  <c r="D25" i="5"/>
  <c r="G25" i="5" s="1"/>
  <c r="D22" i="5"/>
  <c r="G22" i="5" s="1"/>
  <c r="D21" i="5"/>
  <c r="G21" i="5" s="1"/>
  <c r="D20" i="5"/>
  <c r="G20" i="5" s="1"/>
  <c r="D19" i="5"/>
  <c r="G19" i="5" s="1"/>
  <c r="D18" i="5"/>
  <c r="G18" i="5" s="1"/>
  <c r="D17" i="5"/>
  <c r="G17" i="5" s="1"/>
  <c r="D16" i="5"/>
  <c r="G16" i="5" s="1"/>
  <c r="D13" i="5"/>
  <c r="G13" i="5" s="1"/>
  <c r="D12" i="5"/>
  <c r="D11" i="5"/>
  <c r="G11" i="5" s="1"/>
  <c r="D10" i="5"/>
  <c r="G10" i="5" s="1"/>
  <c r="D9" i="5"/>
  <c r="G9" i="5" s="1"/>
  <c r="D8" i="5"/>
  <c r="G8" i="5" s="1"/>
  <c r="D7" i="5"/>
  <c r="G7" i="5" s="1"/>
  <c r="D6" i="5"/>
  <c r="G6" i="5" s="1"/>
  <c r="F35" i="5"/>
  <c r="F24" i="5"/>
  <c r="F15" i="5"/>
  <c r="F5" i="5"/>
  <c r="E35" i="5"/>
  <c r="E24" i="5"/>
  <c r="E15" i="5"/>
  <c r="E5" i="5"/>
  <c r="C35" i="5"/>
  <c r="C24" i="5"/>
  <c r="C15" i="5"/>
  <c r="C5" i="5"/>
  <c r="B35" i="5"/>
  <c r="B24" i="5"/>
  <c r="B15" i="5"/>
  <c r="B5" i="5"/>
  <c r="F15" i="8"/>
  <c r="E15" i="8"/>
  <c r="D13" i="8"/>
  <c r="G13" i="8" s="1"/>
  <c r="D11" i="8"/>
  <c r="G11" i="8" s="1"/>
  <c r="D9" i="8"/>
  <c r="G9" i="8" s="1"/>
  <c r="D7" i="8"/>
  <c r="G7" i="8" s="1"/>
  <c r="D5" i="8"/>
  <c r="G5" i="8" s="1"/>
  <c r="C15" i="8"/>
  <c r="B15" i="8"/>
  <c r="D5" i="6"/>
  <c r="G5" i="6" s="1"/>
  <c r="D6" i="6"/>
  <c r="G6" i="6" s="1"/>
  <c r="D7" i="6"/>
  <c r="G7" i="6" s="1"/>
  <c r="D8" i="6"/>
  <c r="G8" i="6" s="1"/>
  <c r="D9" i="6"/>
  <c r="G9" i="6" s="1"/>
  <c r="D10" i="6"/>
  <c r="G10" i="6" s="1"/>
  <c r="D11" i="6"/>
  <c r="G11" i="6" s="1"/>
  <c r="D75" i="6"/>
  <c r="G75" i="6" s="1"/>
  <c r="D74" i="6"/>
  <c r="G74" i="6" s="1"/>
  <c r="D73" i="6"/>
  <c r="G73" i="6" s="1"/>
  <c r="D72" i="6"/>
  <c r="G72" i="6" s="1"/>
  <c r="D71" i="6"/>
  <c r="G71" i="6" s="1"/>
  <c r="D70" i="6"/>
  <c r="G70" i="6" s="1"/>
  <c r="D69" i="6"/>
  <c r="G69" i="6" s="1"/>
  <c r="D67" i="6"/>
  <c r="G67" i="6" s="1"/>
  <c r="D66" i="6"/>
  <c r="G66" i="6" s="1"/>
  <c r="D65" i="6"/>
  <c r="G65" i="6" s="1"/>
  <c r="D63" i="6"/>
  <c r="G63" i="6" s="1"/>
  <c r="D62" i="6"/>
  <c r="G62" i="6" s="1"/>
  <c r="D61" i="6"/>
  <c r="G61" i="6" s="1"/>
  <c r="D60" i="6"/>
  <c r="G60" i="6" s="1"/>
  <c r="D59" i="6"/>
  <c r="G59" i="6" s="1"/>
  <c r="D58" i="6"/>
  <c r="G58" i="6" s="1"/>
  <c r="D57" i="6"/>
  <c r="G57" i="6" s="1"/>
  <c r="D55" i="6"/>
  <c r="G55" i="6" s="1"/>
  <c r="D54" i="6"/>
  <c r="G54" i="6" s="1"/>
  <c r="D53" i="6"/>
  <c r="G53" i="6" s="1"/>
  <c r="D51" i="6"/>
  <c r="G51" i="6" s="1"/>
  <c r="D50" i="6"/>
  <c r="G50" i="6" s="1"/>
  <c r="D49" i="6"/>
  <c r="G49" i="6" s="1"/>
  <c r="D48" i="6"/>
  <c r="G48" i="6" s="1"/>
  <c r="D47" i="6"/>
  <c r="G47" i="6" s="1"/>
  <c r="D46" i="6"/>
  <c r="G46" i="6" s="1"/>
  <c r="D45" i="6"/>
  <c r="G45" i="6" s="1"/>
  <c r="D44" i="6"/>
  <c r="G44" i="6" s="1"/>
  <c r="D43" i="6"/>
  <c r="G43" i="6" s="1"/>
  <c r="D41" i="6"/>
  <c r="G41" i="6" s="1"/>
  <c r="D40" i="6"/>
  <c r="G40" i="6" s="1"/>
  <c r="D39" i="6"/>
  <c r="G39" i="6" s="1"/>
  <c r="D38" i="6"/>
  <c r="G38" i="6" s="1"/>
  <c r="D37" i="6"/>
  <c r="G37" i="6" s="1"/>
  <c r="D36" i="6"/>
  <c r="G36" i="6" s="1"/>
  <c r="D35" i="6"/>
  <c r="G35" i="6" s="1"/>
  <c r="D34" i="6"/>
  <c r="G34" i="6" s="1"/>
  <c r="D33" i="6"/>
  <c r="G33" i="6" s="1"/>
  <c r="D31" i="6"/>
  <c r="G31" i="6" s="1"/>
  <c r="D30" i="6"/>
  <c r="G30" i="6" s="1"/>
  <c r="D29" i="6"/>
  <c r="G29" i="6" s="1"/>
  <c r="D28" i="6"/>
  <c r="G28" i="6" s="1"/>
  <c r="D27" i="6"/>
  <c r="G27" i="6" s="1"/>
  <c r="D26" i="6"/>
  <c r="G26" i="6" s="1"/>
  <c r="D25" i="6"/>
  <c r="G25" i="6" s="1"/>
  <c r="D24" i="6"/>
  <c r="G24" i="6" s="1"/>
  <c r="D23" i="6"/>
  <c r="G23" i="6" s="1"/>
  <c r="D21" i="6"/>
  <c r="G21" i="6" s="1"/>
  <c r="D20" i="6"/>
  <c r="G20" i="6" s="1"/>
  <c r="D19" i="6"/>
  <c r="G19" i="6" s="1"/>
  <c r="D18" i="6"/>
  <c r="G18" i="6" s="1"/>
  <c r="D17" i="6"/>
  <c r="G17" i="6" s="1"/>
  <c r="D16" i="6"/>
  <c r="G16" i="6" s="1"/>
  <c r="D15" i="6"/>
  <c r="G15" i="6" s="1"/>
  <c r="D14" i="6"/>
  <c r="G14" i="6" s="1"/>
  <c r="D13" i="6"/>
  <c r="G13" i="6" s="1"/>
  <c r="F68" i="6"/>
  <c r="F64" i="6"/>
  <c r="F56" i="6"/>
  <c r="F52" i="6"/>
  <c r="F42" i="6"/>
  <c r="F32" i="6"/>
  <c r="F22" i="6"/>
  <c r="F12" i="6"/>
  <c r="F4" i="6"/>
  <c r="E68" i="6"/>
  <c r="E64" i="6"/>
  <c r="E56" i="6"/>
  <c r="E52" i="6"/>
  <c r="E42" i="6"/>
  <c r="E32" i="6"/>
  <c r="E22" i="6"/>
  <c r="E12" i="6"/>
  <c r="E4" i="6"/>
  <c r="C68" i="6"/>
  <c r="C64" i="6"/>
  <c r="C56" i="6"/>
  <c r="C52" i="6"/>
  <c r="C42" i="6"/>
  <c r="C32" i="6"/>
  <c r="C22" i="6"/>
  <c r="C12" i="6"/>
  <c r="C4" i="6"/>
  <c r="B68" i="6"/>
  <c r="B64" i="6"/>
  <c r="B56" i="6"/>
  <c r="B52" i="6"/>
  <c r="D52" i="6" s="1"/>
  <c r="B42" i="6"/>
  <c r="B32" i="6"/>
  <c r="B22" i="6"/>
  <c r="B12" i="6"/>
  <c r="B4" i="6"/>
  <c r="D42" i="6" l="1"/>
  <c r="G42" i="6" s="1"/>
  <c r="G52" i="6"/>
  <c r="D68" i="6"/>
  <c r="G68" i="6" s="1"/>
  <c r="D12" i="6"/>
  <c r="G12" i="6" s="1"/>
  <c r="D22" i="6"/>
  <c r="G22" i="6" s="1"/>
  <c r="D32" i="6"/>
  <c r="G32" i="6" s="1"/>
  <c r="D64" i="6"/>
  <c r="G64" i="6" s="1"/>
  <c r="D56" i="6"/>
  <c r="G56" i="6" s="1"/>
  <c r="F76" i="6"/>
  <c r="B76" i="6"/>
  <c r="C76" i="6"/>
  <c r="D4" i="6"/>
  <c r="E76" i="6"/>
  <c r="D15" i="8"/>
  <c r="B41" i="5"/>
  <c r="G24" i="5"/>
  <c r="G15" i="5"/>
  <c r="D35" i="5"/>
  <c r="G37" i="5"/>
  <c r="G35" i="5" s="1"/>
  <c r="D5" i="5"/>
  <c r="G12" i="5"/>
  <c r="G5" i="5" s="1"/>
  <c r="C41" i="5"/>
  <c r="E41" i="5"/>
  <c r="F41" i="5"/>
  <c r="D24" i="5"/>
  <c r="D15" i="5"/>
  <c r="G15" i="8"/>
  <c r="D41" i="5" l="1"/>
  <c r="D76" i="6"/>
  <c r="G4" i="6"/>
  <c r="G76" i="6" s="1"/>
  <c r="G41" i="5"/>
</calcChain>
</file>

<file path=xl/sharedStrings.xml><?xml version="1.0" encoding="utf-8"?>
<sst xmlns="http://schemas.openxmlformats.org/spreadsheetml/2006/main" count="195" uniqueCount="142">
  <si>
    <t>Gasto Corriente</t>
  </si>
  <si>
    <t>Gasto de Capital</t>
  </si>
  <si>
    <t>Amortización de la Deuda y Disminución de Pasivos</t>
  </si>
  <si>
    <t>Relaciones Exteriores</t>
  </si>
  <si>
    <t>Otros Asuntos Sociales</t>
  </si>
  <si>
    <t>Comunicaciones</t>
  </si>
  <si>
    <t>Turismo</t>
  </si>
  <si>
    <t>Adeudos de Ejercicios Fiscales Anteriores</t>
  </si>
  <si>
    <t>Poder Ejecutivo</t>
  </si>
  <si>
    <t>Poder Legislativo</t>
  </si>
  <si>
    <t>Poder Judicial</t>
  </si>
  <si>
    <t>Instituciones Públicas de la Seguridad Social</t>
  </si>
  <si>
    <t>Entidades Paraestatales y Fideicomisos No Empresariales y No Financieros</t>
  </si>
  <si>
    <t>Entidades Paraestatales Empresariales No Financieras con Participación Estatal Mayoritaria</t>
  </si>
  <si>
    <t>Fideicomisos Financieros Públicos con Participación Estatal Mayoritaria</t>
  </si>
  <si>
    <t>Gobierno</t>
  </si>
  <si>
    <t>Justicia</t>
  </si>
  <si>
    <t>Seguridad Nacional</t>
  </si>
  <si>
    <t>Otros Servicios Generales</t>
  </si>
  <si>
    <t>Desarrollo Social</t>
  </si>
  <si>
    <t>Salud</t>
  </si>
  <si>
    <t>Transporte</t>
  </si>
  <si>
    <t>Asuntos Financieros y Hacendarios</t>
  </si>
  <si>
    <t>Agropecuaria, Silvicultura, Pesca y Caza</t>
  </si>
  <si>
    <t>Transferencias, Participaciones y Aportaciones Entre Diferentes Niveles y Ordenes de Gobierno</t>
  </si>
  <si>
    <t>Fideicomisos Empresariales No Financieros con Participación Estatal Mayoritaria</t>
  </si>
  <si>
    <t>Entidades Paraestatales Empresariales Financieras Monetarias con Participación Estatal Mayoritaria</t>
  </si>
  <si>
    <t>Vivienda y Servicios a la Comunidad</t>
  </si>
  <si>
    <t>Asuntos Económicos, Comerciales y Laborales en General</t>
  </si>
  <si>
    <t>Combustibles y Energía</t>
  </si>
  <si>
    <t>Otras Industrias y Otros Asuntos Económicos</t>
  </si>
  <si>
    <t>Otras no Clasificadas en Funciones Anteriores</t>
  </si>
  <si>
    <t>Saneamiento del Sistema Financiero</t>
  </si>
  <si>
    <t>Seguridad Social</t>
  </si>
  <si>
    <t>Previsiones</t>
  </si>
  <si>
    <t>Donativos</t>
  </si>
  <si>
    <t>Participaciones</t>
  </si>
  <si>
    <t>Aportaciones</t>
  </si>
  <si>
    <t>Convenios</t>
  </si>
  <si>
    <t>Pensiones y Jubilaciones</t>
  </si>
  <si>
    <t>Legislación</t>
  </si>
  <si>
    <t>Asuntos de Orden Público y de Seguridad Interior</t>
  </si>
  <si>
    <t>Protección Ambiental</t>
  </si>
  <si>
    <t>Recreación, Cultura y Otras Manifestaciones Sociales</t>
  </si>
  <si>
    <t>Educación</t>
  </si>
  <si>
    <t>Protección Social</t>
  </si>
  <si>
    <t>Desarrollo Económico</t>
  </si>
  <si>
    <t>Minería, Manufacturas y Construcción</t>
  </si>
  <si>
    <t>Ciencia, Tecnología e Innovación</t>
  </si>
  <si>
    <t>Transacciones de la Deuda Pública / Costo Financiero de la Deuda</t>
  </si>
  <si>
    <t>Concepto</t>
  </si>
  <si>
    <t>Aprobado</t>
  </si>
  <si>
    <t>Modificado</t>
  </si>
  <si>
    <t>Devengado</t>
  </si>
  <si>
    <t>Pagado</t>
  </si>
  <si>
    <t>Subejercicio</t>
  </si>
  <si>
    <t>Egresos</t>
  </si>
  <si>
    <t>Servicios Personales</t>
  </si>
  <si>
    <t>Servicios Generales</t>
  </si>
  <si>
    <t>Inversión Pública</t>
  </si>
  <si>
    <t>Deuda Pública</t>
  </si>
  <si>
    <t>Remuneraciones al Personal de Carácter Permanente</t>
  </si>
  <si>
    <t>Remuneraciones al Personal de Carácter Transitorio</t>
  </si>
  <si>
    <t>Remuneraciones Adicionales y Especiales</t>
  </si>
  <si>
    <t>Otras Prestaciones Sociales y Económicas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</si>
  <si>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</si>
  <si>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</si>
  <si>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</si>
  <si>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</si>
  <si>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</si>
  <si>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</si>
  <si>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</si>
  <si>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</si>
  <si>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</si>
  <si>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</si>
  <si>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</si>
  <si>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</si>
  <si>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</si>
  <si>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</si>
  <si>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</si>
  <si>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Traslado y Viáticos</t>
  </si>
  <si>
    <t>Servicios Oficiales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</si>
  <si>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</si>
  <si>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</si>
  <si>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</si>
  <si>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</si>
  <si>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</si>
  <si>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</si>
  <si>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</si>
  <si>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</si>
  <si>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</si>
  <si>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</si>
  <si>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</si>
  <si>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</si>
  <si>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</si>
  <si>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</si>
  <si>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</si>
  <si>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</si>
  <si>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</si>
  <si>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</si>
  <si>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</si>
  <si>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</si>
  <si>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</si>
  <si>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</si>
  <si>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</si>
  <si>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</si>
  <si>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</si>
  <si>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</si>
  <si>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</si>
  <si>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</si>
  <si>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</si>
  <si>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</si>
  <si>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</si>
  <si>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</si>
  <si>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Ampliaciones/ (Reducciones)</t>
  </si>
  <si>
    <t>“Bajo protesta de decir verdad declaramos que los Estados Financieros y sus notas, son razonablemente correctos y son responsabilidad del emisor”</t>
  </si>
  <si>
    <t>Coordinación de la Política de Gobierno</t>
  </si>
  <si>
    <t>Materiales y Suministros</t>
  </si>
  <si>
    <t>Transferencias, Asignaciones, Subsidios y Otras Ayudas</t>
  </si>
  <si>
    <t>Bienes Muebles, Inmuebles e Intangibles</t>
  </si>
  <si>
    <t>Inversiones Financieras y Otras Provisiones</t>
  </si>
  <si>
    <t>Participaciones y Aportaciones</t>
  </si>
  <si>
    <t>Total del Egreso</t>
  </si>
  <si>
    <t>Órganos Autónomos</t>
  </si>
  <si>
    <t>Entidades Paraestatales Empresariales Financieras No Monetarias con Participación Estatal Mayoritaria</t>
  </si>
  <si>
    <t>Entidades Paramunicipales (en sus diferentes clasificaciones)</t>
  </si>
  <si>
    <t>Servicios de Comunicación Social y Publicidad</t>
  </si>
  <si>
    <t>Inversiones Para el Fomento de Actividades Productivas</t>
  </si>
  <si>
    <t>31120M26A010100 GERENCIA GENERAL</t>
  </si>
  <si>
    <t>31120M26A010200 GERENCIA ADMINISTRATIVA</t>
  </si>
  <si>
    <t>31120M26A010300 GERENCIA AGUA POTABLE</t>
  </si>
  <si>
    <t>31120M26A010400 GERENCIA INGENIERIA Y PR</t>
  </si>
  <si>
    <t>31120M26A010500 GERENCIA COMERCIAL</t>
  </si>
  <si>
    <t>31120M26A010600 GERENCIA JURIDICO</t>
  </si>
  <si>
    <t>31120M26A010700 GERENCIA CALIDAD DEL AGU</t>
  </si>
  <si>
    <t>31120M26A010800 PTAR</t>
  </si>
  <si>
    <t>31120M26A010900 GERENCIA ALCANTARILLADO</t>
  </si>
  <si>
    <t>31120M26A011000 GERENCIA MANTENIMIENTO</t>
  </si>
  <si>
    <t>Comité Municipal de Agua Potable y Alcantarillado de Salamanca, Guanajuato.
Estado Analítico del Ejercicio del Presupuesto de Egresos
Clasificación Administrativa
Del 01 de enero al 30 de junio de 2025
(Cifras en Pesos)</t>
  </si>
  <si>
    <t>Comité Municipal de Agua Potable y Alcantarillado de Salamanca, Guanajuato.
Estado Analítico del Ejercicio del Presupuesto de Egresos
Clasificación Económica (por Tipo de Gasto)
Del 01 de enero al 30 de junio de 2025
(Cifras en Pesos)</t>
  </si>
  <si>
    <t>Comité Municipal de Agua Potable y Alcantarillado de Salamanca, Guanajuato.
Estado Analítico del Ejercicio del Presupuesto de Egresos
Clasificación por Objeto del Gasto (Capítulo y Concepto)
Del 01 de enero al 30 de junio de 2025
(Cifras en Pesos)</t>
  </si>
  <si>
    <t>Comité Municipal de Agua Potable y Alcantarillado de Salamanca, Guanajuato.
Estado Analítico del Ejercicio del Presupuesto de Egresos
Clasificación Funcional (Finalidad y Función)
Del 01 de enero al 30 de junio de 2025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</si>
</sst>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0"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sz val="8"/>
      <color theme="0"/>
      <name val="Arial"/>
      <family val="2"/>
    </font>
    <font>
      <b/>
      <sz val="8"/>
      <color theme="0"/>
      <name val="Arial"/>
      <family val="2"/>
    </font>
    <font>
      <sz val="8"/>
      <color theme="1"/>
      <name val="Arial"/>
      <family val="2"/>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8">
    <xf numFmtId="0" fontId="0" fillId="0" borderId="0" xfId="0"/>
    <xf numFmtId="0" fontId="0" fillId="0" borderId="0" xfId="0" applyProtection="1">
      <protection locked="0"/>
    </xf>
    <xf numFmtId="4" fontId="6" fillId="2" borderId="3" xfId="9" applyNumberFormat="1" applyFont="1" applyFill="1" applyBorder="1" applyAlignment="1">
      <alignment horizontal="center" vertical="center" wrapText="1"/>
    </xf>
    <xf numFmtId="4" fontId="2" fillId="0" borderId="7" xfId="9" applyNumberFormat="1" applyFont="1" applyBorder="1" applyAlignment="1">
      <alignment horizontal="center" vertical="center" wrapText="1"/>
    </xf>
    <xf numFmtId="0" fontId="6" fillId="0" borderId="1" xfId="0" applyFont="1" applyBorder="1" applyAlignment="1">
      <alignment horizontal="left" vertical="center"/>
    </xf>
    <xf numFmtId="0" fontId="7" fillId="0" borderId="1" xfId="0" applyFont="1" applyBorder="1" applyAlignment="1">
      <alignment horizontal="center" vertical="center" wrapText="1"/>
    </xf>
    <xf numFmtId="0" fontId="6" fillId="0" borderId="1" xfId="0" applyFont="1" applyBorder="1" applyAlignment="1">
      <alignment horizontal="left"/>
    </xf>
    <xf numFmtId="0" fontId="8" fillId="0" borderId="1" xfId="0" applyFont="1" applyBorder="1" applyAlignment="1">
      <alignment horizontal="left"/>
    </xf>
    <xf numFmtId="0" fontId="6" fillId="2" borderId="4" xfId="9" applyFont="1" applyFill="1" applyBorder="1" applyAlignment="1" applyProtection="1">
      <alignment vertical="center" wrapText="1"/>
      <protection locked="0"/>
    </xf>
    <xf numFmtId="0" fontId="6" fillId="2" borderId="5" xfId="9" applyFont="1" applyFill="1" applyBorder="1" applyAlignment="1" applyProtection="1">
      <alignment vertical="center" wrapText="1"/>
      <protection locked="0"/>
    </xf>
    <xf numFmtId="0" fontId="6" fillId="2" borderId="6" xfId="9" applyFont="1" applyFill="1" applyBorder="1" applyAlignment="1" applyProtection="1">
      <alignment vertical="center" wrapText="1"/>
      <protection locked="0"/>
    </xf>
    <xf numFmtId="0" fontId="6" fillId="0" borderId="9" xfId="9" applyFont="1" applyBorder="1" applyAlignment="1">
      <alignment horizontal="center" vertical="center" wrapText="1"/>
    </xf>
    <xf numFmtId="3" fontId="2" fillId="0" borderId="9" xfId="0" applyNumberFormat="1" applyFont="1" applyBorder="1" applyProtection="1">
      <protection locked="0"/>
    </xf>
    <xf numFmtId="3" fontId="6" fillId="0" borderId="3" xfId="0" applyNumberFormat="1" applyFont="1" applyBorder="1" applyProtection="1">
      <protection locked="0"/>
    </xf>
    <xf numFmtId="3" fontId="2" fillId="0" borderId="8" xfId="0" applyNumberFormat="1" applyFont="1" applyBorder="1" applyProtection="1">
      <protection locked="0"/>
    </xf>
    <xf numFmtId="3" fontId="6" fillId="0" borderId="8" xfId="0" applyNumberFormat="1" applyFont="1" applyBorder="1" applyProtection="1">
      <protection locked="0"/>
    </xf>
    <xf numFmtId="3" fontId="6" fillId="0" borderId="7" xfId="0" applyNumberFormat="1" applyFont="1" applyBorder="1" applyProtection="1">
      <protection locked="0"/>
    </xf>
    <xf numFmtId="3" fontId="6" fillId="0" borderId="9" xfId="0" applyNumberFormat="1" applyFont="1" applyBorder="1" applyProtection="1">
      <protection locked="0"/>
    </xf>
    <xf numFmtId="0" fontId="6" fillId="2" borderId="5" xfId="9" applyFont="1" applyFill="1" applyBorder="1" applyAlignment="1" applyProtection="1">
      <alignment horizontal="center" vertical="center" wrapText="1"/>
      <protection locked="0"/>
    </xf>
    <xf numFmtId="0" fontId="2" fillId="0" borderId="0" xfId="8" applyFont="1" applyAlignment="1" applyProtection="1">
      <alignment vertical="top"/>
      <protection locked="0"/>
    </xf>
    <xf numFmtId="0" fontId="9" fillId="0" borderId="0" xfId="7" applyFont="1" applyAlignment="1" applyProtection="1">
      <alignment vertical="top"/>
      <protection locked="0"/>
    </xf>
    <xf numFmtId="0" fontId="6" fillId="2" borderId="7" xfId="9" applyFont="1" applyFill="1" applyBorder="1" applyAlignment="1">
      <alignment vertical="center"/>
    </xf>
    <xf numFmtId="0" fontId="6" fillId="2" borderId="9" xfId="9" applyFont="1" applyFill="1" applyBorder="1" applyAlignment="1">
      <alignment horizontal="center" vertical="center"/>
    </xf>
    <xf numFmtId="0" fontId="2" fillId="0" borderId="7" xfId="9" applyFont="1" applyBorder="1" applyAlignment="1">
      <alignment horizontal="left" vertical="center" indent="1"/>
    </xf>
    <xf numFmtId="0" fontId="2" fillId="0" borderId="9" xfId="0" applyFont="1" applyBorder="1" applyAlignment="1" applyProtection="1">
      <alignment horizontal="left" indent="1"/>
      <protection locked="0"/>
    </xf>
    <xf numFmtId="0" fontId="6" fillId="0" borderId="4" xfId="0" applyFont="1" applyBorder="1" applyAlignment="1" applyProtection="1">
      <alignment horizontal="center"/>
      <protection locked="0"/>
    </xf>
    <xf numFmtId="0" fontId="6" fillId="0" borderId="1" xfId="9" applyFont="1" applyBorder="1" applyAlignment="1">
      <alignment vertical="center"/>
    </xf>
    <xf numFmtId="0" fontId="0" fillId="0" borderId="1" xfId="0" applyBorder="1" applyAlignment="1" applyProtection="1">
      <alignment horizontal="left" indent="1"/>
      <protection locked="0"/>
    </xf>
    <xf numFmtId="0" fontId="0" fillId="0" borderId="1" xfId="0" applyBorder="1" applyAlignment="1" applyProtection="1">
      <alignment horizontal="left" wrapText="1" indent="1"/>
      <protection locked="0"/>
    </xf>
    <xf numFmtId="0" fontId="6" fillId="0" borderId="1" xfId="0" applyFont="1" applyBorder="1"/>
    <xf numFmtId="0" fontId="6" fillId="0" borderId="9" xfId="0" applyFont="1" applyBorder="1"/>
    <xf numFmtId="0" fontId="2" fillId="0" borderId="12" xfId="0" applyFont="1" applyBorder="1"/>
    <xf numFmtId="0" fontId="6" fillId="0" borderId="12" xfId="0" applyFont="1" applyBorder="1" applyAlignment="1" applyProtection="1">
      <alignment horizontal="center"/>
      <protection locked="0"/>
    </xf>
    <xf numFmtId="0" fontId="2" fillId="0" borderId="1" xfId="0" applyFont="1" applyBorder="1" applyAlignment="1">
      <alignment horizontal="left" indent="1"/>
    </xf>
    <xf numFmtId="0" fontId="2" fillId="0" borderId="1" xfId="0" applyFont="1" applyBorder="1" applyAlignment="1">
      <alignment horizontal="left"/>
    </xf>
    <xf numFmtId="0" fontId="2" fillId="0" borderId="12" xfId="0" applyFont="1" applyBorder="1" applyAlignment="1">
      <alignment horizontal="left" indent="1"/>
    </xf>
    <xf numFmtId="0" fontId="2" fillId="0" borderId="1" xfId="0" applyFont="1" applyBorder="1" applyAlignment="1">
      <alignment horizontal="left" wrapText="1" indent="1"/>
    </xf>
    <xf numFmtId="0" fontId="6" fillId="2" borderId="4" xfId="9" applyFont="1" applyFill="1" applyBorder="1" applyAlignment="1" applyProtection="1">
      <alignment horizontal="centerContinuous" vertical="center" wrapText="1"/>
      <protection locked="0"/>
    </xf>
    <xf numFmtId="0" fontId="6" fillId="2" borderId="5" xfId="9" applyFont="1" applyFill="1" applyBorder="1" applyAlignment="1" applyProtection="1">
      <alignment horizontal="centerContinuous" vertical="center" wrapText="1"/>
      <protection locked="0"/>
    </xf>
    <xf numFmtId="0" fontId="6" fillId="2" borderId="6" xfId="9" applyFont="1" applyFill="1" applyBorder="1" applyAlignment="1" applyProtection="1">
      <alignment horizontal="centerContinuous" vertical="center" wrapText="1"/>
      <protection locked="0"/>
    </xf>
    <xf numFmtId="4" fontId="6" fillId="2" borderId="7" xfId="9" applyNumberFormat="1" applyFont="1" applyFill="1" applyBorder="1" applyAlignment="1">
      <alignment horizontal="center" vertical="center" wrapText="1"/>
    </xf>
    <xf numFmtId="4" fontId="6" fillId="2" borderId="8" xfId="9" applyNumberFormat="1" applyFont="1" applyFill="1" applyBorder="1" applyAlignment="1">
      <alignment horizontal="center" vertical="center" wrapText="1"/>
    </xf>
    <xf numFmtId="0" fontId="6" fillId="2" borderId="11" xfId="9" applyFont="1" applyFill="1" applyBorder="1" applyAlignment="1" applyProtection="1">
      <alignment horizontal="center" vertical="center" wrapText="1"/>
      <protection locked="0"/>
    </xf>
    <xf numFmtId="0" fontId="6" fillId="2" borderId="10" xfId="9" applyFont="1" applyFill="1" applyBorder="1" applyAlignment="1" applyProtection="1">
      <alignment horizontal="center" vertical="center" wrapText="1"/>
      <protection locked="0"/>
    </xf>
    <xf numFmtId="0" fontId="6" fillId="2" borderId="2" xfId="9" applyFont="1" applyFill="1" applyBorder="1" applyAlignment="1" applyProtection="1">
      <alignment horizontal="center" vertical="center" wrapText="1"/>
      <protection locked="0"/>
    </xf>
    <xf numFmtId="0" fontId="6" fillId="2" borderId="4" xfId="9" applyFont="1" applyFill="1" applyBorder="1" applyAlignment="1" applyProtection="1">
      <alignment horizontal="center" vertical="center" wrapText="1"/>
      <protection locked="0"/>
    </xf>
    <xf numFmtId="0" fontId="6" fillId="2" borderId="5" xfId="9" applyFont="1" applyFill="1" applyBorder="1" applyAlignment="1" applyProtection="1">
      <alignment horizontal="center" vertical="center" wrapText="1"/>
      <protection locked="0"/>
    </xf>
    <xf numFmtId="0" fontId="6" fillId="2" borderId="6" xfId="9" applyFont="1" applyFill="1" applyBorder="1" applyAlignment="1" applyProtection="1">
      <alignment horizontal="center" vertical="center" wrapText="1"/>
      <protection locked="0"/>
    </xf>
  </cellXfs>
  <cellStyles count="16">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1533525</xdr:colOff>
      <xdr:row>0</xdr:row>
      <xdr:rowOff>104775</xdr:rowOff>
    </xdr:from>
    <xdr:to>
      <xdr:col>0</xdr:col>
      <xdr:colOff>2085213</xdr:colOff>
      <xdr:row>0</xdr:row>
      <xdr:rowOff>650367</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3525" y="104775"/>
          <a:ext cx="551688" cy="5455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1095375</xdr:colOff>
      <xdr:row>0</xdr:row>
      <xdr:rowOff>114300</xdr:rowOff>
    </xdr:from>
    <xdr:to>
      <xdr:col>0</xdr:col>
      <xdr:colOff>1647063</xdr:colOff>
      <xdr:row>0</xdr:row>
      <xdr:rowOff>659892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5375" y="114300"/>
          <a:ext cx="551688" cy="5455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2038350</xdr:colOff>
      <xdr:row>0</xdr:row>
      <xdr:rowOff>95250</xdr:rowOff>
    </xdr:from>
    <xdr:to>
      <xdr:col>0</xdr:col>
      <xdr:colOff>2590038</xdr:colOff>
      <xdr:row>0</xdr:row>
      <xdr:rowOff>640842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8350" y="95250"/>
          <a:ext cx="551688" cy="5455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2000250</xdr:colOff>
      <xdr:row>0</xdr:row>
      <xdr:rowOff>95250</xdr:rowOff>
    </xdr:from>
    <xdr:to>
      <xdr:col>0</xdr:col>
      <xdr:colOff>2551938</xdr:colOff>
      <xdr:row>0</xdr:row>
      <xdr:rowOff>640842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0" y="95250"/>
          <a:ext cx="551688" cy="5455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81"/>
  <sheetViews>
    <sheetView showGridLines="0" tabSelected="1" workbookViewId="0">
      <selection activeCell="I1" sqref="I1"/>
    </sheetView>
  </sheetViews>
  <sheetFormatPr baseColWidth="10" defaultColWidth="12" defaultRowHeight="11.25" x14ac:dyDescent="0.2"/>
  <cols>
    <col min="1" max="1" width="62.83203125" style="1" customWidth="1"/>
    <col min="2" max="2" width="18.33203125" style="1" customWidth="1"/>
    <col min="3" max="3" width="19.83203125" style="1" customWidth="1"/>
    <col min="4" max="7" width="18.33203125" style="1" customWidth="1"/>
    <col min="8" max="16384" width="12" style="1"/>
  </cols>
  <sheetData>
    <row r="1" spans="1:8" ht="60.6" customHeight="1" x14ac:dyDescent="0.2">
      <c r="A1" s="45" t="s">
        <v>140</v>
      </c>
      <c r="B1" s="46"/>
      <c r="C1" s="46"/>
      <c r="D1" s="46"/>
      <c r="E1" s="46"/>
      <c r="F1" s="46"/>
      <c r="G1" s="47"/>
    </row>
    <row r="2" spans="1:8" x14ac:dyDescent="0.2">
      <c r="A2" s="21"/>
      <c r="B2" s="37" t="s">
        <v>56</v>
      </c>
      <c r="C2" s="38"/>
      <c r="D2" s="38"/>
      <c r="E2" s="38"/>
      <c r="F2" s="39"/>
      <c r="G2" s="40" t="s">
        <v>55</v>
      </c>
    </row>
    <row r="3" spans="1:8" ht="24.95" customHeight="1" x14ac:dyDescent="0.2">
      <c r="A3" s="22" t="s">
        <v>50</v>
      </c>
      <c r="B3" s="2" t="s">
        <v>51</v>
      </c>
      <c r="C3" s="2" t="s">
        <v>114</v>
      </c>
      <c r="D3" s="2" t="s">
        <v>52</v>
      </c>
      <c r="E3" s="2" t="s">
        <v>53</v>
      </c>
      <c r="F3" s="2" t="s">
        <v>54</v>
      </c>
      <c r="G3" s="41"/>
    </row>
    <row r="4" spans="1:8" x14ac:dyDescent="0.2">
      <c r="A4" s="6" t="s">
        <v>57</v>
      </c>
      <c r="B4" s="16">
        <f>SUM(B5:B11)</f>
        <v>120507832.81</v>
      </c>
      <c r="C4" s="16">
        <f>SUM(C5:C11)</f>
        <v>1.3960743672214448E-10</v>
      </c>
      <c r="D4" s="16">
        <f>B4+C4</f>
        <v>120507832.81</v>
      </c>
      <c r="E4" s="16">
        <f>SUM(E5:E11)</f>
        <v>52111784.269999996</v>
      </c>
      <c r="F4" s="16">
        <f>SUM(F5:F11)</f>
        <v>52111784.269999996</v>
      </c>
      <c r="G4" s="16">
        <f>D4-E4</f>
        <v>68396048.540000007</v>
      </c>
    </row>
    <row r="5" spans="1:8" x14ac:dyDescent="0.2">
      <c r="A5" s="33" t="s">
        <v>61</v>
      </c>
      <c r="B5" s="12">
        <v>65018394.020000003</v>
      </c>
      <c r="C5" s="12">
        <v>901791.75</v>
      </c>
      <c r="D5" s="12">
        <f t="shared" ref="D5:D68" si="0">B5+C5</f>
        <v>65920185.770000003</v>
      </c>
      <c r="E5" s="12">
        <v>29711801.780000001</v>
      </c>
      <c r="F5" s="12">
        <v>29711801.780000001</v>
      </c>
      <c r="G5" s="12">
        <f t="shared" ref="G5:G68" si="1">D5-E5</f>
        <v>36208383.990000002</v>
      </c>
      <c r="H5" s="5">
        <v>1100</v>
      </c>
    </row>
    <row r="6" spans="1:8" x14ac:dyDescent="0.2">
      <c r="A6" s="33" t="s">
        <v>62</v>
      </c>
      <c r="B6" s="12">
        <v>108000</v>
      </c>
      <c r="C6" s="12">
        <v>350000</v>
      </c>
      <c r="D6" s="12">
        <f t="shared" si="0"/>
        <v>458000</v>
      </c>
      <c r="E6" s="12">
        <v>150157.82999999999</v>
      </c>
      <c r="F6" s="12">
        <v>150157.82999999999</v>
      </c>
      <c r="G6" s="12">
        <f t="shared" si="1"/>
        <v>307842.17000000004</v>
      </c>
      <c r="H6" s="5">
        <v>1200</v>
      </c>
    </row>
    <row r="7" spans="1:8" x14ac:dyDescent="0.2">
      <c r="A7" s="33" t="s">
        <v>63</v>
      </c>
      <c r="B7" s="12">
        <v>13164122.689999999</v>
      </c>
      <c r="C7" s="12">
        <v>-5430.64</v>
      </c>
      <c r="D7" s="12">
        <f t="shared" si="0"/>
        <v>13158692.049999999</v>
      </c>
      <c r="E7" s="12">
        <v>3228540.31</v>
      </c>
      <c r="F7" s="12">
        <v>3228540.31</v>
      </c>
      <c r="G7" s="12">
        <f t="shared" si="1"/>
        <v>9930151.7399999984</v>
      </c>
      <c r="H7" s="5">
        <v>1300</v>
      </c>
    </row>
    <row r="8" spans="1:8" x14ac:dyDescent="0.2">
      <c r="A8" s="33" t="s">
        <v>33</v>
      </c>
      <c r="B8" s="12">
        <v>22409675.329999998</v>
      </c>
      <c r="C8" s="12">
        <v>-1249990.71</v>
      </c>
      <c r="D8" s="12">
        <f t="shared" si="0"/>
        <v>21159684.619999997</v>
      </c>
      <c r="E8" s="12">
        <v>8607482.2799999993</v>
      </c>
      <c r="F8" s="12">
        <v>8607482.2799999993</v>
      </c>
      <c r="G8" s="12">
        <f t="shared" si="1"/>
        <v>12552202.339999998</v>
      </c>
      <c r="H8" s="5">
        <v>1400</v>
      </c>
    </row>
    <row r="9" spans="1:8" x14ac:dyDescent="0.2">
      <c r="A9" s="33" t="s">
        <v>64</v>
      </c>
      <c r="B9" s="12">
        <v>19632640.77</v>
      </c>
      <c r="C9" s="12">
        <v>3629.6</v>
      </c>
      <c r="D9" s="12">
        <f t="shared" si="0"/>
        <v>19636270.370000001</v>
      </c>
      <c r="E9" s="12">
        <v>10413802.07</v>
      </c>
      <c r="F9" s="12">
        <v>10413802.07</v>
      </c>
      <c r="G9" s="12">
        <f t="shared" si="1"/>
        <v>9222468.3000000007</v>
      </c>
      <c r="H9" s="5">
        <v>1500</v>
      </c>
    </row>
    <row r="10" spans="1:8" x14ac:dyDescent="0.2">
      <c r="A10" s="33" t="s">
        <v>34</v>
      </c>
      <c r="B10" s="12">
        <v>175000</v>
      </c>
      <c r="C10" s="12">
        <v>0</v>
      </c>
      <c r="D10" s="12">
        <f t="shared" si="0"/>
        <v>175000</v>
      </c>
      <c r="E10" s="12">
        <v>0</v>
      </c>
      <c r="F10" s="12">
        <v>0</v>
      </c>
      <c r="G10" s="12">
        <f t="shared" si="1"/>
        <v>175000</v>
      </c>
      <c r="H10" s="5">
        <v>1600</v>
      </c>
    </row>
    <row r="11" spans="1:8" x14ac:dyDescent="0.2">
      <c r="A11" s="33" t="s">
        <v>65</v>
      </c>
      <c r="B11" s="12">
        <v>0</v>
      </c>
      <c r="C11" s="12">
        <v>0</v>
      </c>
      <c r="D11" s="12">
        <f t="shared" si="0"/>
        <v>0</v>
      </c>
      <c r="E11" s="12">
        <v>0</v>
      </c>
      <c r="F11" s="12">
        <v>0</v>
      </c>
      <c r="G11" s="12">
        <f t="shared" si="1"/>
        <v>0</v>
      </c>
      <c r="H11" s="5">
        <v>1700</v>
      </c>
    </row>
    <row r="12" spans="1:8" x14ac:dyDescent="0.2">
      <c r="A12" s="6" t="s">
        <v>117</v>
      </c>
      <c r="B12" s="17">
        <f>SUM(B13:B21)</f>
        <v>47260580</v>
      </c>
      <c r="C12" s="17">
        <f>SUM(C13:C21)</f>
        <v>25599503.810000002</v>
      </c>
      <c r="D12" s="17">
        <f t="shared" si="0"/>
        <v>72860083.810000002</v>
      </c>
      <c r="E12" s="17">
        <f>SUM(E13:E21)</f>
        <v>14891014.949999997</v>
      </c>
      <c r="F12" s="17">
        <f>SUM(F13:F21)</f>
        <v>12336779.66</v>
      </c>
      <c r="G12" s="17">
        <f t="shared" si="1"/>
        <v>57969068.860000007</v>
      </c>
      <c r="H12" s="7">
        <v>0</v>
      </c>
    </row>
    <row r="13" spans="1:8" x14ac:dyDescent="0.2">
      <c r="A13" s="33" t="s">
        <v>66</v>
      </c>
      <c r="B13" s="12">
        <v>3496650</v>
      </c>
      <c r="C13" s="12">
        <v>100800</v>
      </c>
      <c r="D13" s="12">
        <f t="shared" si="0"/>
        <v>3597450</v>
      </c>
      <c r="E13" s="12">
        <v>1063342.25</v>
      </c>
      <c r="F13" s="12">
        <v>1063342.25</v>
      </c>
      <c r="G13" s="12">
        <f t="shared" si="1"/>
        <v>2534107.75</v>
      </c>
      <c r="H13" s="5">
        <v>2100</v>
      </c>
    </row>
    <row r="14" spans="1:8" x14ac:dyDescent="0.2">
      <c r="A14" s="33" t="s">
        <v>67</v>
      </c>
      <c r="B14" s="12">
        <v>315000</v>
      </c>
      <c r="C14" s="12">
        <v>0</v>
      </c>
      <c r="D14" s="12">
        <f t="shared" si="0"/>
        <v>315000</v>
      </c>
      <c r="E14" s="12">
        <v>121179.71</v>
      </c>
      <c r="F14" s="12">
        <v>126804.25</v>
      </c>
      <c r="G14" s="12">
        <f t="shared" si="1"/>
        <v>193820.28999999998</v>
      </c>
      <c r="H14" s="5">
        <v>2200</v>
      </c>
    </row>
    <row r="15" spans="1:8" x14ac:dyDescent="0.2">
      <c r="A15" s="33" t="s">
        <v>68</v>
      </c>
      <c r="B15" s="12">
        <v>363000</v>
      </c>
      <c r="C15" s="12">
        <v>0</v>
      </c>
      <c r="D15" s="12">
        <f t="shared" si="0"/>
        <v>363000</v>
      </c>
      <c r="E15" s="12">
        <v>6436.89</v>
      </c>
      <c r="F15" s="12">
        <v>6436.89</v>
      </c>
      <c r="G15" s="12">
        <f t="shared" si="1"/>
        <v>356563.11</v>
      </c>
      <c r="H15" s="5">
        <v>2300</v>
      </c>
    </row>
    <row r="16" spans="1:8" x14ac:dyDescent="0.2">
      <c r="A16" s="33" t="s">
        <v>69</v>
      </c>
      <c r="B16" s="12">
        <v>22433000</v>
      </c>
      <c r="C16" s="12">
        <v>21122470.140000001</v>
      </c>
      <c r="D16" s="12">
        <f t="shared" si="0"/>
        <v>43555470.140000001</v>
      </c>
      <c r="E16" s="12">
        <v>9179199.0299999993</v>
      </c>
      <c r="F16" s="12">
        <v>6892995</v>
      </c>
      <c r="G16" s="12">
        <f t="shared" si="1"/>
        <v>34376271.109999999</v>
      </c>
      <c r="H16" s="5">
        <v>2400</v>
      </c>
    </row>
    <row r="17" spans="1:8" x14ac:dyDescent="0.2">
      <c r="A17" s="33" t="s">
        <v>70</v>
      </c>
      <c r="B17" s="12">
        <v>2775550</v>
      </c>
      <c r="C17" s="12">
        <v>203424.8</v>
      </c>
      <c r="D17" s="12">
        <f t="shared" si="0"/>
        <v>2978974.8</v>
      </c>
      <c r="E17" s="12">
        <v>456231.94</v>
      </c>
      <c r="F17" s="12">
        <v>313328.24</v>
      </c>
      <c r="G17" s="12">
        <f t="shared" si="1"/>
        <v>2522742.86</v>
      </c>
      <c r="H17" s="5">
        <v>2500</v>
      </c>
    </row>
    <row r="18" spans="1:8" x14ac:dyDescent="0.2">
      <c r="A18" s="33" t="s">
        <v>71</v>
      </c>
      <c r="B18" s="12">
        <v>7145000</v>
      </c>
      <c r="C18" s="12">
        <v>4691575.12</v>
      </c>
      <c r="D18" s="12">
        <f t="shared" si="0"/>
        <v>11836575.120000001</v>
      </c>
      <c r="E18" s="12">
        <v>3076880.35</v>
      </c>
      <c r="F18" s="12">
        <v>3064096.71</v>
      </c>
      <c r="G18" s="12">
        <f t="shared" si="1"/>
        <v>8759694.7700000014</v>
      </c>
      <c r="H18" s="5">
        <v>2600</v>
      </c>
    </row>
    <row r="19" spans="1:8" x14ac:dyDescent="0.2">
      <c r="A19" s="33" t="s">
        <v>72</v>
      </c>
      <c r="B19" s="12">
        <v>3566280</v>
      </c>
      <c r="C19" s="12">
        <v>0</v>
      </c>
      <c r="D19" s="12">
        <f t="shared" si="0"/>
        <v>3566280</v>
      </c>
      <c r="E19" s="12">
        <v>42153.279999999999</v>
      </c>
      <c r="F19" s="12">
        <v>42153.279999999999</v>
      </c>
      <c r="G19" s="12">
        <f t="shared" si="1"/>
        <v>3524126.7200000002</v>
      </c>
      <c r="H19" s="5">
        <v>2700</v>
      </c>
    </row>
    <row r="20" spans="1:8" x14ac:dyDescent="0.2">
      <c r="A20" s="33" t="s">
        <v>73</v>
      </c>
      <c r="B20" s="12">
        <v>0</v>
      </c>
      <c r="C20" s="12">
        <v>0</v>
      </c>
      <c r="D20" s="12">
        <f t="shared" si="0"/>
        <v>0</v>
      </c>
      <c r="E20" s="12">
        <v>0</v>
      </c>
      <c r="F20" s="12">
        <v>0</v>
      </c>
      <c r="G20" s="12">
        <f t="shared" si="1"/>
        <v>0</v>
      </c>
      <c r="H20" s="5">
        <v>2800</v>
      </c>
    </row>
    <row r="21" spans="1:8" x14ac:dyDescent="0.2">
      <c r="A21" s="33" t="s">
        <v>74</v>
      </c>
      <c r="B21" s="12">
        <v>7166100</v>
      </c>
      <c r="C21" s="12">
        <v>-518766.25</v>
      </c>
      <c r="D21" s="12">
        <f t="shared" si="0"/>
        <v>6647333.75</v>
      </c>
      <c r="E21" s="12">
        <v>945591.5</v>
      </c>
      <c r="F21" s="12">
        <v>827623.04</v>
      </c>
      <c r="G21" s="12">
        <f t="shared" si="1"/>
        <v>5701742.25</v>
      </c>
      <c r="H21" s="5">
        <v>2900</v>
      </c>
    </row>
    <row r="22" spans="1:8" x14ac:dyDescent="0.2">
      <c r="A22" s="6" t="s">
        <v>58</v>
      </c>
      <c r="B22" s="17">
        <f>SUM(B23:B31)</f>
        <v>97770392.299999997</v>
      </c>
      <c r="C22" s="17">
        <f>SUM(C23:C31)</f>
        <v>-2975857.870000001</v>
      </c>
      <c r="D22" s="17">
        <f t="shared" si="0"/>
        <v>94794534.429999992</v>
      </c>
      <c r="E22" s="17">
        <f>SUM(E23:E31)</f>
        <v>34158839.829999998</v>
      </c>
      <c r="F22" s="17">
        <f>SUM(F23:F31)</f>
        <v>31776458.829999998</v>
      </c>
      <c r="G22" s="17">
        <f t="shared" si="1"/>
        <v>60635694.599999994</v>
      </c>
      <c r="H22" s="7">
        <v>0</v>
      </c>
    </row>
    <row r="23" spans="1:8" x14ac:dyDescent="0.2">
      <c r="A23" s="33" t="s">
        <v>75</v>
      </c>
      <c r="B23" s="12">
        <v>46024000</v>
      </c>
      <c r="C23" s="12">
        <v>-12482419.48</v>
      </c>
      <c r="D23" s="12">
        <f t="shared" si="0"/>
        <v>33541580.52</v>
      </c>
      <c r="E23" s="12">
        <v>15735214.550000001</v>
      </c>
      <c r="F23" s="12">
        <v>15735214.550000001</v>
      </c>
      <c r="G23" s="12">
        <f t="shared" si="1"/>
        <v>17806365.969999999</v>
      </c>
      <c r="H23" s="5">
        <v>3100</v>
      </c>
    </row>
    <row r="24" spans="1:8" x14ac:dyDescent="0.2">
      <c r="A24" s="33" t="s">
        <v>76</v>
      </c>
      <c r="B24" s="12">
        <v>1876000</v>
      </c>
      <c r="C24" s="12">
        <v>58800</v>
      </c>
      <c r="D24" s="12">
        <f t="shared" si="0"/>
        <v>1934800</v>
      </c>
      <c r="E24" s="12">
        <v>556047.72</v>
      </c>
      <c r="F24" s="12">
        <v>556047.72</v>
      </c>
      <c r="G24" s="12">
        <f t="shared" si="1"/>
        <v>1378752.28</v>
      </c>
      <c r="H24" s="5">
        <v>3200</v>
      </c>
    </row>
    <row r="25" spans="1:8" x14ac:dyDescent="0.2">
      <c r="A25" s="33" t="s">
        <v>77</v>
      </c>
      <c r="B25" s="12">
        <v>12445000</v>
      </c>
      <c r="C25" s="12">
        <v>1522460.75</v>
      </c>
      <c r="D25" s="12">
        <f t="shared" si="0"/>
        <v>13967460.75</v>
      </c>
      <c r="E25" s="12">
        <v>5181419.7699999996</v>
      </c>
      <c r="F25" s="12">
        <v>5181419.7699999996</v>
      </c>
      <c r="G25" s="12">
        <f t="shared" si="1"/>
        <v>8786040.9800000004</v>
      </c>
      <c r="H25" s="5">
        <v>3300</v>
      </c>
    </row>
    <row r="26" spans="1:8" x14ac:dyDescent="0.2">
      <c r="A26" s="33" t="s">
        <v>78</v>
      </c>
      <c r="B26" s="12">
        <v>3425500</v>
      </c>
      <c r="C26" s="12">
        <v>0</v>
      </c>
      <c r="D26" s="12">
        <f t="shared" si="0"/>
        <v>3425500</v>
      </c>
      <c r="E26" s="12">
        <v>1060291.51</v>
      </c>
      <c r="F26" s="12">
        <v>1061225.51</v>
      </c>
      <c r="G26" s="12">
        <f t="shared" si="1"/>
        <v>2365208.4900000002</v>
      </c>
      <c r="H26" s="5">
        <v>3400</v>
      </c>
    </row>
    <row r="27" spans="1:8" x14ac:dyDescent="0.2">
      <c r="A27" s="33" t="s">
        <v>79</v>
      </c>
      <c r="B27" s="12">
        <v>12567000</v>
      </c>
      <c r="C27" s="12">
        <v>3980682.86</v>
      </c>
      <c r="D27" s="12">
        <f t="shared" si="0"/>
        <v>16547682.859999999</v>
      </c>
      <c r="E27" s="12">
        <v>3607534</v>
      </c>
      <c r="F27" s="12">
        <v>3607534</v>
      </c>
      <c r="G27" s="12">
        <f t="shared" si="1"/>
        <v>12940148.859999999</v>
      </c>
      <c r="H27" s="5">
        <v>3500</v>
      </c>
    </row>
    <row r="28" spans="1:8" x14ac:dyDescent="0.2">
      <c r="A28" s="33" t="s">
        <v>126</v>
      </c>
      <c r="B28" s="12">
        <v>2867000</v>
      </c>
      <c r="C28" s="12">
        <v>2299218</v>
      </c>
      <c r="D28" s="12">
        <f t="shared" si="0"/>
        <v>5166218</v>
      </c>
      <c r="E28" s="12">
        <v>1759533.34</v>
      </c>
      <c r="F28" s="12">
        <v>1759533.34</v>
      </c>
      <c r="G28" s="12">
        <f t="shared" si="1"/>
        <v>3406684.66</v>
      </c>
      <c r="H28" s="5">
        <v>3600</v>
      </c>
    </row>
    <row r="29" spans="1:8" x14ac:dyDescent="0.2">
      <c r="A29" s="33" t="s">
        <v>80</v>
      </c>
      <c r="B29" s="12">
        <v>802000</v>
      </c>
      <c r="C29" s="12">
        <v>0</v>
      </c>
      <c r="D29" s="12">
        <f t="shared" si="0"/>
        <v>802000</v>
      </c>
      <c r="E29" s="12">
        <v>11200.08</v>
      </c>
      <c r="F29" s="12">
        <v>11200.08</v>
      </c>
      <c r="G29" s="12">
        <f t="shared" si="1"/>
        <v>790799.92</v>
      </c>
      <c r="H29" s="5">
        <v>3700</v>
      </c>
    </row>
    <row r="30" spans="1:8" x14ac:dyDescent="0.2">
      <c r="A30" s="33" t="s">
        <v>81</v>
      </c>
      <c r="B30" s="12">
        <v>435000</v>
      </c>
      <c r="C30" s="12">
        <v>0</v>
      </c>
      <c r="D30" s="12">
        <f t="shared" si="0"/>
        <v>435000</v>
      </c>
      <c r="E30" s="12">
        <v>23498.61</v>
      </c>
      <c r="F30" s="12">
        <v>23498.61</v>
      </c>
      <c r="G30" s="12">
        <f t="shared" si="1"/>
        <v>411501.39</v>
      </c>
      <c r="H30" s="5">
        <v>3800</v>
      </c>
    </row>
    <row r="31" spans="1:8" x14ac:dyDescent="0.2">
      <c r="A31" s="33" t="s">
        <v>18</v>
      </c>
      <c r="B31" s="12">
        <v>17328892.300000001</v>
      </c>
      <c r="C31" s="12">
        <v>1645400</v>
      </c>
      <c r="D31" s="12">
        <f t="shared" si="0"/>
        <v>18974292.300000001</v>
      </c>
      <c r="E31" s="12">
        <v>6224100.25</v>
      </c>
      <c r="F31" s="12">
        <v>3840785.25</v>
      </c>
      <c r="G31" s="12">
        <f t="shared" si="1"/>
        <v>12750192.050000001</v>
      </c>
      <c r="H31" s="5">
        <v>3900</v>
      </c>
    </row>
    <row r="32" spans="1:8" x14ac:dyDescent="0.2">
      <c r="A32" s="6" t="s">
        <v>118</v>
      </c>
      <c r="B32" s="17">
        <f>SUM(B33:B41)</f>
        <v>100000</v>
      </c>
      <c r="C32" s="17">
        <f>SUM(C33:C41)</f>
        <v>0</v>
      </c>
      <c r="D32" s="17">
        <f t="shared" si="0"/>
        <v>100000</v>
      </c>
      <c r="E32" s="17">
        <f>SUM(E33:E41)</f>
        <v>0</v>
      </c>
      <c r="F32" s="17">
        <f>SUM(F33:F41)</f>
        <v>0</v>
      </c>
      <c r="G32" s="17">
        <f t="shared" si="1"/>
        <v>100000</v>
      </c>
      <c r="H32" s="7">
        <v>0</v>
      </c>
    </row>
    <row r="33" spans="1:8" x14ac:dyDescent="0.2">
      <c r="A33" s="33" t="s">
        <v>82</v>
      </c>
      <c r="B33" s="12">
        <v>0</v>
      </c>
      <c r="C33" s="12">
        <v>0</v>
      </c>
      <c r="D33" s="12">
        <f t="shared" si="0"/>
        <v>0</v>
      </c>
      <c r="E33" s="12">
        <v>0</v>
      </c>
      <c r="F33" s="12">
        <v>0</v>
      </c>
      <c r="G33" s="12">
        <f t="shared" si="1"/>
        <v>0</v>
      </c>
      <c r="H33" s="5">
        <v>4100</v>
      </c>
    </row>
    <row r="34" spans="1:8" x14ac:dyDescent="0.2">
      <c r="A34" s="33" t="s">
        <v>83</v>
      </c>
      <c r="B34" s="12">
        <v>0</v>
      </c>
      <c r="C34" s="12">
        <v>0</v>
      </c>
      <c r="D34" s="12">
        <f t="shared" si="0"/>
        <v>0</v>
      </c>
      <c r="E34" s="12">
        <v>0</v>
      </c>
      <c r="F34" s="12">
        <v>0</v>
      </c>
      <c r="G34" s="12">
        <f t="shared" si="1"/>
        <v>0</v>
      </c>
      <c r="H34" s="5">
        <v>4200</v>
      </c>
    </row>
    <row r="35" spans="1:8" x14ac:dyDescent="0.2">
      <c r="A35" s="33" t="s">
        <v>84</v>
      </c>
      <c r="B35" s="12">
        <v>0</v>
      </c>
      <c r="C35" s="12">
        <v>0</v>
      </c>
      <c r="D35" s="12">
        <f t="shared" si="0"/>
        <v>0</v>
      </c>
      <c r="E35" s="12">
        <v>0</v>
      </c>
      <c r="F35" s="12">
        <v>0</v>
      </c>
      <c r="G35" s="12">
        <f t="shared" si="1"/>
        <v>0</v>
      </c>
      <c r="H35" s="5">
        <v>4300</v>
      </c>
    </row>
    <row r="36" spans="1:8" x14ac:dyDescent="0.2">
      <c r="A36" s="33" t="s">
        <v>85</v>
      </c>
      <c r="B36" s="12">
        <v>100000</v>
      </c>
      <c r="C36" s="12">
        <v>0</v>
      </c>
      <c r="D36" s="12">
        <f t="shared" si="0"/>
        <v>100000</v>
      </c>
      <c r="E36" s="12">
        <v>0</v>
      </c>
      <c r="F36" s="12">
        <v>0</v>
      </c>
      <c r="G36" s="12">
        <f t="shared" si="1"/>
        <v>100000</v>
      </c>
      <c r="H36" s="5">
        <v>4400</v>
      </c>
    </row>
    <row r="37" spans="1:8" x14ac:dyDescent="0.2">
      <c r="A37" s="33" t="s">
        <v>39</v>
      </c>
      <c r="B37" s="12">
        <v>0</v>
      </c>
      <c r="C37" s="12">
        <v>0</v>
      </c>
      <c r="D37" s="12">
        <f t="shared" si="0"/>
        <v>0</v>
      </c>
      <c r="E37" s="12">
        <v>0</v>
      </c>
      <c r="F37" s="12">
        <v>0</v>
      </c>
      <c r="G37" s="12">
        <f t="shared" si="1"/>
        <v>0</v>
      </c>
      <c r="H37" s="5">
        <v>4500</v>
      </c>
    </row>
    <row r="38" spans="1:8" x14ac:dyDescent="0.2">
      <c r="A38" s="33" t="s">
        <v>86</v>
      </c>
      <c r="B38" s="12">
        <v>0</v>
      </c>
      <c r="C38" s="12">
        <v>0</v>
      </c>
      <c r="D38" s="12">
        <f t="shared" si="0"/>
        <v>0</v>
      </c>
      <c r="E38" s="12">
        <v>0</v>
      </c>
      <c r="F38" s="12">
        <v>0</v>
      </c>
      <c r="G38" s="12">
        <f t="shared" si="1"/>
        <v>0</v>
      </c>
      <c r="H38" s="5">
        <v>4600</v>
      </c>
    </row>
    <row r="39" spans="1:8" x14ac:dyDescent="0.2">
      <c r="A39" s="33" t="s">
        <v>87</v>
      </c>
      <c r="B39" s="12">
        <v>0</v>
      </c>
      <c r="C39" s="12">
        <v>0</v>
      </c>
      <c r="D39" s="12">
        <f t="shared" si="0"/>
        <v>0</v>
      </c>
      <c r="E39" s="12">
        <v>0</v>
      </c>
      <c r="F39" s="12">
        <v>0</v>
      </c>
      <c r="G39" s="12">
        <f t="shared" si="1"/>
        <v>0</v>
      </c>
      <c r="H39" s="5">
        <v>4700</v>
      </c>
    </row>
    <row r="40" spans="1:8" x14ac:dyDescent="0.2">
      <c r="A40" s="33" t="s">
        <v>35</v>
      </c>
      <c r="B40" s="12">
        <v>0</v>
      </c>
      <c r="C40" s="12">
        <v>0</v>
      </c>
      <c r="D40" s="12">
        <f t="shared" si="0"/>
        <v>0</v>
      </c>
      <c r="E40" s="12">
        <v>0</v>
      </c>
      <c r="F40" s="12">
        <v>0</v>
      </c>
      <c r="G40" s="12">
        <f t="shared" si="1"/>
        <v>0</v>
      </c>
      <c r="H40" s="5">
        <v>4800</v>
      </c>
    </row>
    <row r="41" spans="1:8" x14ac:dyDescent="0.2">
      <c r="A41" s="33" t="s">
        <v>88</v>
      </c>
      <c r="B41" s="12">
        <v>0</v>
      </c>
      <c r="C41" s="12">
        <v>0</v>
      </c>
      <c r="D41" s="12">
        <f t="shared" si="0"/>
        <v>0</v>
      </c>
      <c r="E41" s="12">
        <v>0</v>
      </c>
      <c r="F41" s="12">
        <v>0</v>
      </c>
      <c r="G41" s="12">
        <f t="shared" si="1"/>
        <v>0</v>
      </c>
      <c r="H41" s="5">
        <v>4900</v>
      </c>
    </row>
    <row r="42" spans="1:8" x14ac:dyDescent="0.2">
      <c r="A42" s="6" t="s">
        <v>119</v>
      </c>
      <c r="B42" s="17">
        <f>SUM(B43:B51)</f>
        <v>10570750</v>
      </c>
      <c r="C42" s="17">
        <f>SUM(C43:C51)</f>
        <v>37718010.669999994</v>
      </c>
      <c r="D42" s="17">
        <f t="shared" si="0"/>
        <v>48288760.669999994</v>
      </c>
      <c r="E42" s="17">
        <f>SUM(E43:E51)</f>
        <v>9570634.9199999999</v>
      </c>
      <c r="F42" s="17">
        <f>SUM(F43:F51)</f>
        <v>9570634.9199999999</v>
      </c>
      <c r="G42" s="17">
        <f t="shared" si="1"/>
        <v>38718125.749999993</v>
      </c>
      <c r="H42" s="7">
        <v>0</v>
      </c>
    </row>
    <row r="43" spans="1:8" x14ac:dyDescent="0.2">
      <c r="A43" s="34" t="s">
        <v>89</v>
      </c>
      <c r="B43" s="12">
        <v>1130000</v>
      </c>
      <c r="C43" s="12">
        <v>0</v>
      </c>
      <c r="D43" s="12">
        <f t="shared" si="0"/>
        <v>1130000</v>
      </c>
      <c r="E43" s="12">
        <v>249225.96</v>
      </c>
      <c r="F43" s="12">
        <v>249225.96</v>
      </c>
      <c r="G43" s="12">
        <f t="shared" si="1"/>
        <v>880774.04</v>
      </c>
      <c r="H43" s="5">
        <v>5100</v>
      </c>
    </row>
    <row r="44" spans="1:8" x14ac:dyDescent="0.2">
      <c r="A44" s="33" t="s">
        <v>90</v>
      </c>
      <c r="B44" s="12">
        <v>220000</v>
      </c>
      <c r="C44" s="12">
        <v>0</v>
      </c>
      <c r="D44" s="12">
        <f t="shared" si="0"/>
        <v>220000</v>
      </c>
      <c r="E44" s="12">
        <v>58648.85</v>
      </c>
      <c r="F44" s="12">
        <v>58648.85</v>
      </c>
      <c r="G44" s="12">
        <f t="shared" si="1"/>
        <v>161351.15</v>
      </c>
      <c r="H44" s="5">
        <v>5200</v>
      </c>
    </row>
    <row r="45" spans="1:8" x14ac:dyDescent="0.2">
      <c r="A45" s="33" t="s">
        <v>91</v>
      </c>
      <c r="B45" s="12">
        <v>95000</v>
      </c>
      <c r="C45" s="12">
        <v>0</v>
      </c>
      <c r="D45" s="12">
        <f t="shared" si="0"/>
        <v>95000</v>
      </c>
      <c r="E45" s="12">
        <v>0</v>
      </c>
      <c r="F45" s="12">
        <v>0</v>
      </c>
      <c r="G45" s="12">
        <f t="shared" si="1"/>
        <v>95000</v>
      </c>
      <c r="H45" s="5">
        <v>5300</v>
      </c>
    </row>
    <row r="46" spans="1:8" x14ac:dyDescent="0.2">
      <c r="A46" s="33" t="s">
        <v>92</v>
      </c>
      <c r="B46" s="12">
        <v>275250</v>
      </c>
      <c r="C46" s="12">
        <v>20700000</v>
      </c>
      <c r="D46" s="12">
        <f t="shared" si="0"/>
        <v>20975250</v>
      </c>
      <c r="E46" s="12">
        <v>0</v>
      </c>
      <c r="F46" s="12">
        <v>0</v>
      </c>
      <c r="G46" s="12">
        <f t="shared" si="1"/>
        <v>20975250</v>
      </c>
      <c r="H46" s="5">
        <v>5400</v>
      </c>
    </row>
    <row r="47" spans="1:8" x14ac:dyDescent="0.2">
      <c r="A47" s="33" t="s">
        <v>93</v>
      </c>
      <c r="B47" s="12">
        <v>0</v>
      </c>
      <c r="C47" s="12">
        <v>0</v>
      </c>
      <c r="D47" s="12">
        <f t="shared" si="0"/>
        <v>0</v>
      </c>
      <c r="E47" s="12">
        <v>0</v>
      </c>
      <c r="F47" s="12">
        <v>0</v>
      </c>
      <c r="G47" s="12">
        <f t="shared" si="1"/>
        <v>0</v>
      </c>
      <c r="H47" s="5">
        <v>5500</v>
      </c>
    </row>
    <row r="48" spans="1:8" x14ac:dyDescent="0.2">
      <c r="A48" s="33" t="s">
        <v>94</v>
      </c>
      <c r="B48" s="12">
        <v>7752500</v>
      </c>
      <c r="C48" s="12">
        <v>14553160.119999999</v>
      </c>
      <c r="D48" s="12">
        <f t="shared" si="0"/>
        <v>22305660.119999997</v>
      </c>
      <c r="E48" s="12">
        <v>7897383.5599999996</v>
      </c>
      <c r="F48" s="12">
        <v>7897383.5599999996</v>
      </c>
      <c r="G48" s="12">
        <f t="shared" si="1"/>
        <v>14408276.559999999</v>
      </c>
      <c r="H48" s="5">
        <v>5600</v>
      </c>
    </row>
    <row r="49" spans="1:8" x14ac:dyDescent="0.2">
      <c r="A49" s="33" t="s">
        <v>95</v>
      </c>
      <c r="B49" s="12">
        <v>0</v>
      </c>
      <c r="C49" s="12">
        <v>0</v>
      </c>
      <c r="D49" s="12">
        <f t="shared" si="0"/>
        <v>0</v>
      </c>
      <c r="E49" s="12">
        <v>0</v>
      </c>
      <c r="F49" s="12">
        <v>0</v>
      </c>
      <c r="G49" s="12">
        <f t="shared" si="1"/>
        <v>0</v>
      </c>
      <c r="H49" s="5">
        <v>5700</v>
      </c>
    </row>
    <row r="50" spans="1:8" x14ac:dyDescent="0.2">
      <c r="A50" s="33" t="s">
        <v>96</v>
      </c>
      <c r="B50" s="12">
        <v>115000</v>
      </c>
      <c r="C50" s="12">
        <v>2344850.5499999998</v>
      </c>
      <c r="D50" s="12">
        <f t="shared" si="0"/>
        <v>2459850.5499999998</v>
      </c>
      <c r="E50" s="12">
        <v>1263850.55</v>
      </c>
      <c r="F50" s="12">
        <v>1263850.55</v>
      </c>
      <c r="G50" s="12">
        <f t="shared" si="1"/>
        <v>1195999.9999999998</v>
      </c>
      <c r="H50" s="5">
        <v>5800</v>
      </c>
    </row>
    <row r="51" spans="1:8" x14ac:dyDescent="0.2">
      <c r="A51" s="33" t="s">
        <v>97</v>
      </c>
      <c r="B51" s="12">
        <v>983000</v>
      </c>
      <c r="C51" s="12">
        <v>120000</v>
      </c>
      <c r="D51" s="12">
        <f t="shared" si="0"/>
        <v>1103000</v>
      </c>
      <c r="E51" s="12">
        <v>101526</v>
      </c>
      <c r="F51" s="12">
        <v>101526</v>
      </c>
      <c r="G51" s="12">
        <f t="shared" si="1"/>
        <v>1001474</v>
      </c>
      <c r="H51" s="5">
        <v>5900</v>
      </c>
    </row>
    <row r="52" spans="1:8" x14ac:dyDescent="0.2">
      <c r="A52" s="6" t="s">
        <v>59</v>
      </c>
      <c r="B52" s="17">
        <f>SUM(B53:B55)</f>
        <v>13700000</v>
      </c>
      <c r="C52" s="17">
        <f>SUM(C53:C55)</f>
        <v>116110804.58</v>
      </c>
      <c r="D52" s="17">
        <f t="shared" si="0"/>
        <v>129810804.58</v>
      </c>
      <c r="E52" s="17">
        <f>SUM(E53:E55)</f>
        <v>18533877.16</v>
      </c>
      <c r="F52" s="17">
        <f>SUM(F53:F55)</f>
        <v>18281519.91</v>
      </c>
      <c r="G52" s="17">
        <f t="shared" si="1"/>
        <v>111276927.42</v>
      </c>
      <c r="H52" s="7">
        <v>0</v>
      </c>
    </row>
    <row r="53" spans="1:8" x14ac:dyDescent="0.2">
      <c r="A53" s="33" t="s">
        <v>98</v>
      </c>
      <c r="B53" s="12">
        <v>13200000</v>
      </c>
      <c r="C53" s="12">
        <v>68046569.579999998</v>
      </c>
      <c r="D53" s="12">
        <f t="shared" si="0"/>
        <v>81246569.579999998</v>
      </c>
      <c r="E53" s="12">
        <v>15390559.779999999</v>
      </c>
      <c r="F53" s="12">
        <v>15390559.779999999</v>
      </c>
      <c r="G53" s="12">
        <f t="shared" si="1"/>
        <v>65856009.799999997</v>
      </c>
      <c r="H53" s="5">
        <v>6100</v>
      </c>
    </row>
    <row r="54" spans="1:8" x14ac:dyDescent="0.2">
      <c r="A54" s="33" t="s">
        <v>99</v>
      </c>
      <c r="B54" s="12">
        <v>500000</v>
      </c>
      <c r="C54" s="12">
        <v>48064235</v>
      </c>
      <c r="D54" s="12">
        <f t="shared" si="0"/>
        <v>48564235</v>
      </c>
      <c r="E54" s="12">
        <v>3143317.38</v>
      </c>
      <c r="F54" s="12">
        <v>2890960.13</v>
      </c>
      <c r="G54" s="12">
        <f t="shared" si="1"/>
        <v>45420917.619999997</v>
      </c>
      <c r="H54" s="5">
        <v>6200</v>
      </c>
    </row>
    <row r="55" spans="1:8" x14ac:dyDescent="0.2">
      <c r="A55" s="33" t="s">
        <v>100</v>
      </c>
      <c r="B55" s="12">
        <v>0</v>
      </c>
      <c r="C55" s="12">
        <v>0</v>
      </c>
      <c r="D55" s="12">
        <f t="shared" si="0"/>
        <v>0</v>
      </c>
      <c r="E55" s="12">
        <v>0</v>
      </c>
      <c r="F55" s="12">
        <v>0</v>
      </c>
      <c r="G55" s="12">
        <f t="shared" si="1"/>
        <v>0</v>
      </c>
      <c r="H55" s="5">
        <v>6300</v>
      </c>
    </row>
    <row r="56" spans="1:8" x14ac:dyDescent="0.2">
      <c r="A56" s="6" t="s">
        <v>120</v>
      </c>
      <c r="B56" s="17">
        <f>SUM(B57:B63)</f>
        <v>338056.82</v>
      </c>
      <c r="C56" s="17">
        <f>SUM(C57:C63)</f>
        <v>0</v>
      </c>
      <c r="D56" s="17">
        <f t="shared" si="0"/>
        <v>338056.82</v>
      </c>
      <c r="E56" s="17">
        <f>SUM(E57:E63)</f>
        <v>0</v>
      </c>
      <c r="F56" s="17">
        <f>SUM(F57:F63)</f>
        <v>0</v>
      </c>
      <c r="G56" s="17">
        <f t="shared" si="1"/>
        <v>338056.82</v>
      </c>
      <c r="H56" s="7">
        <v>0</v>
      </c>
    </row>
    <row r="57" spans="1:8" x14ac:dyDescent="0.2">
      <c r="A57" s="33" t="s">
        <v>127</v>
      </c>
      <c r="B57" s="12">
        <v>0</v>
      </c>
      <c r="C57" s="12">
        <v>0</v>
      </c>
      <c r="D57" s="12">
        <f t="shared" si="0"/>
        <v>0</v>
      </c>
      <c r="E57" s="12">
        <v>0</v>
      </c>
      <c r="F57" s="12">
        <v>0</v>
      </c>
      <c r="G57" s="12">
        <f t="shared" si="1"/>
        <v>0</v>
      </c>
      <c r="H57" s="5">
        <v>7100</v>
      </c>
    </row>
    <row r="58" spans="1:8" x14ac:dyDescent="0.2">
      <c r="A58" s="33" t="s">
        <v>101</v>
      </c>
      <c r="B58" s="12">
        <v>0</v>
      </c>
      <c r="C58" s="12">
        <v>0</v>
      </c>
      <c r="D58" s="12">
        <f t="shared" si="0"/>
        <v>0</v>
      </c>
      <c r="E58" s="12">
        <v>0</v>
      </c>
      <c r="F58" s="12">
        <v>0</v>
      </c>
      <c r="G58" s="12">
        <f t="shared" si="1"/>
        <v>0</v>
      </c>
      <c r="H58" s="5">
        <v>7200</v>
      </c>
    </row>
    <row r="59" spans="1:8" x14ac:dyDescent="0.2">
      <c r="A59" s="33" t="s">
        <v>102</v>
      </c>
      <c r="B59" s="12">
        <v>0</v>
      </c>
      <c r="C59" s="12">
        <v>0</v>
      </c>
      <c r="D59" s="12">
        <f t="shared" si="0"/>
        <v>0</v>
      </c>
      <c r="E59" s="12">
        <v>0</v>
      </c>
      <c r="F59" s="12">
        <v>0</v>
      </c>
      <c r="G59" s="12">
        <f t="shared" si="1"/>
        <v>0</v>
      </c>
      <c r="H59" s="5">
        <v>7300</v>
      </c>
    </row>
    <row r="60" spans="1:8" x14ac:dyDescent="0.2">
      <c r="A60" s="33" t="s">
        <v>103</v>
      </c>
      <c r="B60" s="12">
        <v>0</v>
      </c>
      <c r="C60" s="12">
        <v>0</v>
      </c>
      <c r="D60" s="12">
        <f t="shared" si="0"/>
        <v>0</v>
      </c>
      <c r="E60" s="12">
        <v>0</v>
      </c>
      <c r="F60" s="12">
        <v>0</v>
      </c>
      <c r="G60" s="12">
        <f t="shared" si="1"/>
        <v>0</v>
      </c>
      <c r="H60" s="5">
        <v>7400</v>
      </c>
    </row>
    <row r="61" spans="1:8" x14ac:dyDescent="0.2">
      <c r="A61" s="33" t="s">
        <v>104</v>
      </c>
      <c r="B61" s="12">
        <v>0</v>
      </c>
      <c r="C61" s="12">
        <v>0</v>
      </c>
      <c r="D61" s="12">
        <f t="shared" si="0"/>
        <v>0</v>
      </c>
      <c r="E61" s="12">
        <v>0</v>
      </c>
      <c r="F61" s="12">
        <v>0</v>
      </c>
      <c r="G61" s="12">
        <f t="shared" si="1"/>
        <v>0</v>
      </c>
      <c r="H61" s="5">
        <v>7500</v>
      </c>
    </row>
    <row r="62" spans="1:8" x14ac:dyDescent="0.2">
      <c r="A62" s="33" t="s">
        <v>105</v>
      </c>
      <c r="B62" s="12">
        <v>0</v>
      </c>
      <c r="C62" s="12">
        <v>0</v>
      </c>
      <c r="D62" s="12">
        <f t="shared" si="0"/>
        <v>0</v>
      </c>
      <c r="E62" s="12">
        <v>0</v>
      </c>
      <c r="F62" s="12">
        <v>0</v>
      </c>
      <c r="G62" s="12">
        <f t="shared" si="1"/>
        <v>0</v>
      </c>
      <c r="H62" s="5">
        <v>7600</v>
      </c>
    </row>
    <row r="63" spans="1:8" x14ac:dyDescent="0.2">
      <c r="A63" s="33" t="s">
        <v>106</v>
      </c>
      <c r="B63" s="12">
        <v>338056.82</v>
      </c>
      <c r="C63" s="12">
        <v>0</v>
      </c>
      <c r="D63" s="12">
        <f t="shared" si="0"/>
        <v>338056.82</v>
      </c>
      <c r="E63" s="12">
        <v>0</v>
      </c>
      <c r="F63" s="12">
        <v>0</v>
      </c>
      <c r="G63" s="12">
        <f t="shared" si="1"/>
        <v>338056.82</v>
      </c>
      <c r="H63" s="5">
        <v>7900</v>
      </c>
    </row>
    <row r="64" spans="1:8" x14ac:dyDescent="0.2">
      <c r="A64" s="6" t="s">
        <v>121</v>
      </c>
      <c r="B64" s="17">
        <f>SUM(B65:B67)</f>
        <v>0</v>
      </c>
      <c r="C64" s="17">
        <f>SUM(C65:C67)</f>
        <v>0</v>
      </c>
      <c r="D64" s="17">
        <f t="shared" si="0"/>
        <v>0</v>
      </c>
      <c r="E64" s="17">
        <f>SUM(E65:E67)</f>
        <v>0</v>
      </c>
      <c r="F64" s="17">
        <f>SUM(F65:F67)</f>
        <v>0</v>
      </c>
      <c r="G64" s="17">
        <f t="shared" si="1"/>
        <v>0</v>
      </c>
      <c r="H64" s="7">
        <v>0</v>
      </c>
    </row>
    <row r="65" spans="1:8" x14ac:dyDescent="0.2">
      <c r="A65" s="33" t="s">
        <v>36</v>
      </c>
      <c r="B65" s="12">
        <v>0</v>
      </c>
      <c r="C65" s="12">
        <v>0</v>
      </c>
      <c r="D65" s="12">
        <f t="shared" si="0"/>
        <v>0</v>
      </c>
      <c r="E65" s="12">
        <v>0</v>
      </c>
      <c r="F65" s="12">
        <v>0</v>
      </c>
      <c r="G65" s="12">
        <f t="shared" si="1"/>
        <v>0</v>
      </c>
      <c r="H65" s="5">
        <v>8100</v>
      </c>
    </row>
    <row r="66" spans="1:8" x14ac:dyDescent="0.2">
      <c r="A66" s="33" t="s">
        <v>37</v>
      </c>
      <c r="B66" s="12">
        <v>0</v>
      </c>
      <c r="C66" s="12">
        <v>0</v>
      </c>
      <c r="D66" s="12">
        <f t="shared" si="0"/>
        <v>0</v>
      </c>
      <c r="E66" s="12">
        <v>0</v>
      </c>
      <c r="F66" s="12">
        <v>0</v>
      </c>
      <c r="G66" s="12">
        <f t="shared" si="1"/>
        <v>0</v>
      </c>
      <c r="H66" s="5">
        <v>8300</v>
      </c>
    </row>
    <row r="67" spans="1:8" x14ac:dyDescent="0.2">
      <c r="A67" s="33" t="s">
        <v>38</v>
      </c>
      <c r="B67" s="12">
        <v>0</v>
      </c>
      <c r="C67" s="12">
        <v>0</v>
      </c>
      <c r="D67" s="12">
        <f t="shared" si="0"/>
        <v>0</v>
      </c>
      <c r="E67" s="12">
        <v>0</v>
      </c>
      <c r="F67" s="12">
        <v>0</v>
      </c>
      <c r="G67" s="12">
        <f t="shared" si="1"/>
        <v>0</v>
      </c>
      <c r="H67" s="5">
        <v>8500</v>
      </c>
    </row>
    <row r="68" spans="1:8" x14ac:dyDescent="0.2">
      <c r="A68" s="6" t="s">
        <v>60</v>
      </c>
      <c r="B68" s="17">
        <f>SUM(B69:B75)</f>
        <v>0</v>
      </c>
      <c r="C68" s="17">
        <f>SUM(C69:C75)</f>
        <v>2000000</v>
      </c>
      <c r="D68" s="17">
        <f t="shared" si="0"/>
        <v>2000000</v>
      </c>
      <c r="E68" s="17">
        <f>SUM(E69:E75)</f>
        <v>0</v>
      </c>
      <c r="F68" s="17">
        <f>SUM(F69:F75)</f>
        <v>0</v>
      </c>
      <c r="G68" s="17">
        <f t="shared" si="1"/>
        <v>2000000</v>
      </c>
      <c r="H68" s="7">
        <v>0</v>
      </c>
    </row>
    <row r="69" spans="1:8" x14ac:dyDescent="0.2">
      <c r="A69" s="33" t="s">
        <v>107</v>
      </c>
      <c r="B69" s="12">
        <v>0</v>
      </c>
      <c r="C69" s="12">
        <v>0</v>
      </c>
      <c r="D69" s="12">
        <f t="shared" ref="D69:D75" si="2">B69+C69</f>
        <v>0</v>
      </c>
      <c r="E69" s="12">
        <v>0</v>
      </c>
      <c r="F69" s="12">
        <v>0</v>
      </c>
      <c r="G69" s="12">
        <f t="shared" ref="G69:G75" si="3">D69-E69</f>
        <v>0</v>
      </c>
      <c r="H69" s="5">
        <v>9100</v>
      </c>
    </row>
    <row r="70" spans="1:8" x14ac:dyDescent="0.2">
      <c r="A70" s="33" t="s">
        <v>108</v>
      </c>
      <c r="B70" s="12">
        <v>0</v>
      </c>
      <c r="C70" s="12">
        <v>0</v>
      </c>
      <c r="D70" s="12">
        <f t="shared" si="2"/>
        <v>0</v>
      </c>
      <c r="E70" s="12">
        <v>0</v>
      </c>
      <c r="F70" s="12">
        <v>0</v>
      </c>
      <c r="G70" s="12">
        <f t="shared" si="3"/>
        <v>0</v>
      </c>
      <c r="H70" s="5">
        <v>9200</v>
      </c>
    </row>
    <row r="71" spans="1:8" x14ac:dyDescent="0.2">
      <c r="A71" s="33" t="s">
        <v>109</v>
      </c>
      <c r="B71" s="12">
        <v>0</v>
      </c>
      <c r="C71" s="12">
        <v>0</v>
      </c>
      <c r="D71" s="12">
        <f t="shared" si="2"/>
        <v>0</v>
      </c>
      <c r="E71" s="12">
        <v>0</v>
      </c>
      <c r="F71" s="12">
        <v>0</v>
      </c>
      <c r="G71" s="12">
        <f t="shared" si="3"/>
        <v>0</v>
      </c>
      <c r="H71" s="5">
        <v>9300</v>
      </c>
    </row>
    <row r="72" spans="1:8" x14ac:dyDescent="0.2">
      <c r="A72" s="33" t="s">
        <v>110</v>
      </c>
      <c r="B72" s="12">
        <v>0</v>
      </c>
      <c r="C72" s="12">
        <v>0</v>
      </c>
      <c r="D72" s="12">
        <f t="shared" si="2"/>
        <v>0</v>
      </c>
      <c r="E72" s="12">
        <v>0</v>
      </c>
      <c r="F72" s="12">
        <v>0</v>
      </c>
      <c r="G72" s="12">
        <f t="shared" si="3"/>
        <v>0</v>
      </c>
      <c r="H72" s="5">
        <v>9400</v>
      </c>
    </row>
    <row r="73" spans="1:8" x14ac:dyDescent="0.2">
      <c r="A73" s="33" t="s">
        <v>111</v>
      </c>
      <c r="B73" s="12">
        <v>0</v>
      </c>
      <c r="C73" s="12">
        <v>0</v>
      </c>
      <c r="D73" s="12">
        <f t="shared" si="2"/>
        <v>0</v>
      </c>
      <c r="E73" s="12">
        <v>0</v>
      </c>
      <c r="F73" s="12">
        <v>0</v>
      </c>
      <c r="G73" s="12">
        <f t="shared" si="3"/>
        <v>0</v>
      </c>
      <c r="H73" s="5">
        <v>9500</v>
      </c>
    </row>
    <row r="74" spans="1:8" x14ac:dyDescent="0.2">
      <c r="A74" s="33" t="s">
        <v>112</v>
      </c>
      <c r="B74" s="12">
        <v>0</v>
      </c>
      <c r="C74" s="12">
        <v>0</v>
      </c>
      <c r="D74" s="12">
        <f t="shared" si="2"/>
        <v>0</v>
      </c>
      <c r="E74" s="12">
        <v>0</v>
      </c>
      <c r="F74" s="12">
        <v>0</v>
      </c>
      <c r="G74" s="12">
        <f t="shared" si="3"/>
        <v>0</v>
      </c>
      <c r="H74" s="5">
        <v>9600</v>
      </c>
    </row>
    <row r="75" spans="1:8" x14ac:dyDescent="0.2">
      <c r="A75" s="35" t="s">
        <v>113</v>
      </c>
      <c r="B75" s="14">
        <v>0</v>
      </c>
      <c r="C75" s="14">
        <v>2000000</v>
      </c>
      <c r="D75" s="14">
        <f t="shared" si="2"/>
        <v>2000000</v>
      </c>
      <c r="E75" s="14">
        <v>0</v>
      </c>
      <c r="F75" s="14">
        <v>0</v>
      </c>
      <c r="G75" s="14">
        <f t="shared" si="3"/>
        <v>2000000</v>
      </c>
      <c r="H75" s="5">
        <v>9900</v>
      </c>
    </row>
    <row r="76" spans="1:8" x14ac:dyDescent="0.2">
      <c r="A76" s="32" t="s">
        <v>122</v>
      </c>
      <c r="B76" s="15">
        <f t="shared" ref="B76:G76" si="4">SUM(B4+B12+B22+B32+B42+B52+B56+B64+B68)</f>
        <v>290247611.93000001</v>
      </c>
      <c r="C76" s="15">
        <f t="shared" si="4"/>
        <v>178452461.19</v>
      </c>
      <c r="D76" s="15">
        <f t="shared" si="4"/>
        <v>468700073.12</v>
      </c>
      <c r="E76" s="15">
        <f t="shared" si="4"/>
        <v>129266151.12999998</v>
      </c>
      <c r="F76" s="15">
        <f t="shared" si="4"/>
        <v>124077177.58999999</v>
      </c>
      <c r="G76" s="15">
        <f t="shared" si="4"/>
        <v>339433921.99000001</v>
      </c>
    </row>
    <row r="78" spans="1:8" x14ac:dyDescent="0.2">
      <c r="A78" s="1" t="s">
        <v>115</v>
      </c>
    </row>
    <row r="79" spans="1:8" x14ac:dyDescent="0.2">
      <c r="A79" s="19"/>
      <c r="B79" s="19"/>
      <c r="C79" s="19"/>
      <c r="D79" s="20"/>
      <c r="E79" s="20"/>
    </row>
    <row r="80" spans="1:8" x14ac:dyDescent="0.2">
      <c r="A80" s="19"/>
      <c r="B80" s="19"/>
      <c r="C80" s="19"/>
      <c r="D80" s="20"/>
      <c r="E80" s="20"/>
    </row>
    <row r="81" spans="1:5" x14ac:dyDescent="0.2">
      <c r="A81" s="19"/>
      <c r="B81" s="19"/>
      <c r="C81" s="19"/>
      <c r="D81" s="20"/>
      <c r="E81" s="20"/>
    </row>
  </sheetData>
  <sheetProtection formatCells="0" formatColumns="0" formatRows="0" autoFilter="0"/>
  <mergeCells count="2">
    <mergeCell ref="A1:G1"/>
    <mergeCell ref="G2:G3"/>
  </mergeCells>
  <printOptions horizontalCentered="1"/>
  <pageMargins left="0.51181102362204722" right="0.31496062992125984" top="0.55118110236220474" bottom="0.35433070866141736" header="0.31496062992125984" footer="0.31496062992125984"/>
  <pageSetup paperSize="141"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0"/>
  <sheetViews>
    <sheetView showGridLines="0" zoomScaleNormal="100" workbookViewId="0">
      <selection activeCell="J3" sqref="J3"/>
    </sheetView>
  </sheetViews>
  <sheetFormatPr baseColWidth="10" defaultColWidth="12" defaultRowHeight="11.25" x14ac:dyDescent="0.2"/>
  <cols>
    <col min="1" max="1" width="47.6640625" style="1" customWidth="1"/>
    <col min="2" max="7" width="18.33203125" style="1" customWidth="1"/>
    <col min="8" max="16384" width="12" style="1"/>
  </cols>
  <sheetData>
    <row r="1" spans="1:7" ht="60.75" customHeight="1" x14ac:dyDescent="0.2">
      <c r="A1" s="45" t="s">
        <v>139</v>
      </c>
      <c r="B1" s="46"/>
      <c r="C1" s="46"/>
      <c r="D1" s="46"/>
      <c r="E1" s="46"/>
      <c r="F1" s="46"/>
      <c r="G1" s="47"/>
    </row>
    <row r="2" spans="1:7" x14ac:dyDescent="0.2">
      <c r="A2" s="21"/>
      <c r="B2" s="37" t="s">
        <v>56</v>
      </c>
      <c r="C2" s="38"/>
      <c r="D2" s="38"/>
      <c r="E2" s="38"/>
      <c r="F2" s="39"/>
      <c r="G2" s="40" t="s">
        <v>55</v>
      </c>
    </row>
    <row r="3" spans="1:7" ht="24.95" customHeight="1" x14ac:dyDescent="0.2">
      <c r="A3" s="22" t="s">
        <v>50</v>
      </c>
      <c r="B3" s="2" t="s">
        <v>51</v>
      </c>
      <c r="C3" s="2" t="s">
        <v>114</v>
      </c>
      <c r="D3" s="2" t="s">
        <v>52</v>
      </c>
      <c r="E3" s="2" t="s">
        <v>53</v>
      </c>
      <c r="F3" s="2" t="s">
        <v>54</v>
      </c>
      <c r="G3" s="41"/>
    </row>
    <row r="4" spans="1:7" x14ac:dyDescent="0.2">
      <c r="A4" s="26"/>
      <c r="B4" s="11"/>
      <c r="C4" s="11"/>
      <c r="D4" s="11"/>
      <c r="E4" s="11"/>
      <c r="F4" s="11"/>
      <c r="G4" s="11"/>
    </row>
    <row r="5" spans="1:7" x14ac:dyDescent="0.2">
      <c r="A5" s="29" t="s">
        <v>0</v>
      </c>
      <c r="B5" s="12">
        <v>265976861.93000001</v>
      </c>
      <c r="C5" s="12">
        <v>22623645.940000001</v>
      </c>
      <c r="D5" s="12">
        <f>B5+C5</f>
        <v>288600507.87</v>
      </c>
      <c r="E5" s="12">
        <v>101161639.05</v>
      </c>
      <c r="F5" s="12">
        <v>96225022.760000005</v>
      </c>
      <c r="G5" s="12">
        <f>D5-E5</f>
        <v>187438868.81999999</v>
      </c>
    </row>
    <row r="6" spans="1:7" x14ac:dyDescent="0.2">
      <c r="A6" s="29"/>
      <c r="B6" s="12"/>
      <c r="C6" s="12"/>
      <c r="D6" s="12"/>
      <c r="E6" s="12"/>
      <c r="F6" s="12"/>
      <c r="G6" s="12"/>
    </row>
    <row r="7" spans="1:7" x14ac:dyDescent="0.2">
      <c r="A7" s="29" t="s">
        <v>1</v>
      </c>
      <c r="B7" s="12">
        <v>24270750</v>
      </c>
      <c r="C7" s="12">
        <v>153828815.25</v>
      </c>
      <c r="D7" s="12">
        <f>B7+C7</f>
        <v>178099565.25</v>
      </c>
      <c r="E7" s="12">
        <v>28104512.079999998</v>
      </c>
      <c r="F7" s="12">
        <v>27852154.829999998</v>
      </c>
      <c r="G7" s="12">
        <f>D7-E7</f>
        <v>149995053.17000002</v>
      </c>
    </row>
    <row r="8" spans="1:7" x14ac:dyDescent="0.2">
      <c r="A8" s="29"/>
      <c r="B8" s="12"/>
      <c r="C8" s="12"/>
      <c r="D8" s="12"/>
      <c r="E8" s="12"/>
      <c r="F8" s="12"/>
      <c r="G8" s="12"/>
    </row>
    <row r="9" spans="1:7" x14ac:dyDescent="0.2">
      <c r="A9" s="29" t="s">
        <v>2</v>
      </c>
      <c r="B9" s="12">
        <v>0</v>
      </c>
      <c r="C9" s="12">
        <v>2000000</v>
      </c>
      <c r="D9" s="12">
        <f>B9+C9</f>
        <v>2000000</v>
      </c>
      <c r="E9" s="12">
        <v>0</v>
      </c>
      <c r="F9" s="12">
        <v>0</v>
      </c>
      <c r="G9" s="12">
        <f>D9-E9</f>
        <v>2000000</v>
      </c>
    </row>
    <row r="10" spans="1:7" x14ac:dyDescent="0.2">
      <c r="A10" s="29"/>
      <c r="B10" s="12"/>
      <c r="C10" s="12"/>
      <c r="D10" s="12"/>
      <c r="E10" s="12"/>
      <c r="F10" s="12"/>
      <c r="G10" s="12"/>
    </row>
    <row r="11" spans="1:7" x14ac:dyDescent="0.2">
      <c r="A11" s="29" t="s">
        <v>39</v>
      </c>
      <c r="B11" s="12">
        <v>0</v>
      </c>
      <c r="C11" s="12">
        <v>0</v>
      </c>
      <c r="D11" s="12">
        <f>B11+C11</f>
        <v>0</v>
      </c>
      <c r="E11" s="12">
        <v>0</v>
      </c>
      <c r="F11" s="12">
        <v>0</v>
      </c>
      <c r="G11" s="12">
        <f>D11-E11</f>
        <v>0</v>
      </c>
    </row>
    <row r="12" spans="1:7" x14ac:dyDescent="0.2">
      <c r="A12" s="29"/>
      <c r="B12" s="12"/>
      <c r="C12" s="12"/>
      <c r="D12" s="12"/>
      <c r="E12" s="12"/>
      <c r="F12" s="12"/>
      <c r="G12" s="12"/>
    </row>
    <row r="13" spans="1:7" x14ac:dyDescent="0.2">
      <c r="A13" s="30" t="s">
        <v>36</v>
      </c>
      <c r="B13" s="12">
        <v>0</v>
      </c>
      <c r="C13" s="12">
        <v>0</v>
      </c>
      <c r="D13" s="12">
        <f>B13+C13</f>
        <v>0</v>
      </c>
      <c r="E13" s="12">
        <v>0</v>
      </c>
      <c r="F13" s="12">
        <v>0</v>
      </c>
      <c r="G13" s="12">
        <f>D13-E13</f>
        <v>0</v>
      </c>
    </row>
    <row r="14" spans="1:7" x14ac:dyDescent="0.2">
      <c r="A14" s="31"/>
      <c r="B14" s="14"/>
      <c r="C14" s="14"/>
      <c r="D14" s="14"/>
      <c r="E14" s="14"/>
      <c r="F14" s="14"/>
      <c r="G14" s="14"/>
    </row>
    <row r="15" spans="1:7" x14ac:dyDescent="0.2">
      <c r="A15" s="32" t="s">
        <v>122</v>
      </c>
      <c r="B15" s="15">
        <f t="shared" ref="B15:G15" si="0">SUM(B5+B7+B9+B11+B13)</f>
        <v>290247611.93000001</v>
      </c>
      <c r="C15" s="15">
        <f t="shared" si="0"/>
        <v>178452461.19</v>
      </c>
      <c r="D15" s="15">
        <f t="shared" si="0"/>
        <v>468700073.12</v>
      </c>
      <c r="E15" s="15">
        <f t="shared" si="0"/>
        <v>129266151.13</v>
      </c>
      <c r="F15" s="15">
        <f t="shared" si="0"/>
        <v>124077177.59</v>
      </c>
      <c r="G15" s="15">
        <f t="shared" si="0"/>
        <v>339433921.99000001</v>
      </c>
    </row>
    <row r="18" spans="1:5" x14ac:dyDescent="0.2">
      <c r="A18" s="1" t="s">
        <v>115</v>
      </c>
    </row>
    <row r="19" spans="1:5" x14ac:dyDescent="0.2">
      <c r="A19" s="19"/>
      <c r="B19" s="19"/>
      <c r="C19" s="19"/>
      <c r="D19" s="20"/>
      <c r="E19" s="20"/>
    </row>
    <row r="20" spans="1:5" x14ac:dyDescent="0.2">
      <c r="A20" s="19"/>
      <c r="B20" s="19"/>
      <c r="C20" s="19"/>
      <c r="D20" s="20"/>
      <c r="E20" s="20"/>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paperSize="141" scale="9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6"/>
  <sheetViews>
    <sheetView showGridLines="0" workbookViewId="0">
      <selection activeCell="I11" sqref="I10:I11"/>
    </sheetView>
  </sheetViews>
  <sheetFormatPr baseColWidth="10" defaultColWidth="12" defaultRowHeight="11.25" x14ac:dyDescent="0.2"/>
  <cols>
    <col min="1" max="1" width="80.5" style="1" customWidth="1"/>
    <col min="2" max="7" width="18.33203125" style="1" customWidth="1"/>
    <col min="8" max="16384" width="12" style="1"/>
  </cols>
  <sheetData>
    <row r="1" spans="1:7" ht="57" customHeight="1" x14ac:dyDescent="0.2">
      <c r="A1" s="42" t="s">
        <v>138</v>
      </c>
      <c r="B1" s="43"/>
      <c r="C1" s="43"/>
      <c r="D1" s="43"/>
      <c r="E1" s="43"/>
      <c r="F1" s="43"/>
      <c r="G1" s="44"/>
    </row>
    <row r="2" spans="1:7" x14ac:dyDescent="0.2">
      <c r="A2" s="21"/>
      <c r="B2" s="37" t="s">
        <v>56</v>
      </c>
      <c r="C2" s="38"/>
      <c r="D2" s="38"/>
      <c r="E2" s="38"/>
      <c r="F2" s="39"/>
      <c r="G2" s="40" t="s">
        <v>55</v>
      </c>
    </row>
    <row r="3" spans="1:7" ht="24.95" customHeight="1" x14ac:dyDescent="0.2">
      <c r="A3" s="22" t="s">
        <v>50</v>
      </c>
      <c r="B3" s="2" t="s">
        <v>51</v>
      </c>
      <c r="C3" s="2" t="s">
        <v>114</v>
      </c>
      <c r="D3" s="2" t="s">
        <v>52</v>
      </c>
      <c r="E3" s="2" t="s">
        <v>53</v>
      </c>
      <c r="F3" s="2" t="s">
        <v>54</v>
      </c>
      <c r="G3" s="41"/>
    </row>
    <row r="4" spans="1:7" x14ac:dyDescent="0.2">
      <c r="A4" s="23"/>
      <c r="B4" s="3"/>
      <c r="C4" s="3"/>
      <c r="D4" s="3"/>
      <c r="E4" s="3"/>
      <c r="F4" s="3"/>
      <c r="G4" s="3"/>
    </row>
    <row r="5" spans="1:7" x14ac:dyDescent="0.2">
      <c r="A5" s="24" t="s">
        <v>128</v>
      </c>
      <c r="B5" s="12">
        <v>9170729.0199999996</v>
      </c>
      <c r="C5" s="12">
        <v>3161092.22</v>
      </c>
      <c r="D5" s="12">
        <f>B5+C5</f>
        <v>12331821.24</v>
      </c>
      <c r="E5" s="12">
        <v>2580773.71</v>
      </c>
      <c r="F5" s="12">
        <v>2580200.4300000002</v>
      </c>
      <c r="G5" s="12">
        <f>D5-E5</f>
        <v>9751047.5300000012</v>
      </c>
    </row>
    <row r="6" spans="1:7" x14ac:dyDescent="0.2">
      <c r="A6" s="24" t="s">
        <v>129</v>
      </c>
      <c r="B6" s="12">
        <v>57404649.109999999</v>
      </c>
      <c r="C6" s="12">
        <v>3420780.96</v>
      </c>
      <c r="D6" s="12">
        <f t="shared" ref="D6:D11" si="0">B6+C6</f>
        <v>60825430.07</v>
      </c>
      <c r="E6" s="12">
        <v>23351704.699999999</v>
      </c>
      <c r="F6" s="12">
        <v>23347634.93</v>
      </c>
      <c r="G6" s="12">
        <f t="shared" ref="G6:G11" si="1">D6-E6</f>
        <v>37473725.370000005</v>
      </c>
    </row>
    <row r="7" spans="1:7" x14ac:dyDescent="0.2">
      <c r="A7" s="24" t="s">
        <v>130</v>
      </c>
      <c r="B7" s="12">
        <v>76382178.219999999</v>
      </c>
      <c r="C7" s="12">
        <v>-7913522.3899999997</v>
      </c>
      <c r="D7" s="12">
        <f t="shared" si="0"/>
        <v>68468655.829999998</v>
      </c>
      <c r="E7" s="12">
        <v>27171762.129999999</v>
      </c>
      <c r="F7" s="12">
        <v>24301892.789999999</v>
      </c>
      <c r="G7" s="12">
        <f t="shared" si="1"/>
        <v>41296893.700000003</v>
      </c>
    </row>
    <row r="8" spans="1:7" x14ac:dyDescent="0.2">
      <c r="A8" s="24" t="s">
        <v>131</v>
      </c>
      <c r="B8" s="12">
        <v>30081128.170000002</v>
      </c>
      <c r="C8" s="12">
        <v>156895646.40000001</v>
      </c>
      <c r="D8" s="12">
        <f t="shared" si="0"/>
        <v>186976774.56999999</v>
      </c>
      <c r="E8" s="12">
        <v>30914902.890000001</v>
      </c>
      <c r="F8" s="12">
        <v>30662545.640000001</v>
      </c>
      <c r="G8" s="12">
        <f t="shared" si="1"/>
        <v>156061871.68000001</v>
      </c>
    </row>
    <row r="9" spans="1:7" x14ac:dyDescent="0.2">
      <c r="A9" s="24" t="s">
        <v>132</v>
      </c>
      <c r="B9" s="12">
        <v>29882949.43</v>
      </c>
      <c r="C9" s="12">
        <v>740446.47</v>
      </c>
      <c r="D9" s="12">
        <f t="shared" si="0"/>
        <v>30623395.899999999</v>
      </c>
      <c r="E9" s="12">
        <v>15396133.5</v>
      </c>
      <c r="F9" s="12">
        <v>13738815.91</v>
      </c>
      <c r="G9" s="12">
        <f t="shared" si="1"/>
        <v>15227262.399999999</v>
      </c>
    </row>
    <row r="10" spans="1:7" x14ac:dyDescent="0.2">
      <c r="A10" s="24" t="s">
        <v>133</v>
      </c>
      <c r="B10" s="12">
        <v>3002875</v>
      </c>
      <c r="C10" s="12">
        <v>117265.49</v>
      </c>
      <c r="D10" s="12">
        <f t="shared" si="0"/>
        <v>3120140.49</v>
      </c>
      <c r="E10" s="12">
        <v>1090257.2</v>
      </c>
      <c r="F10" s="12">
        <v>1090257.2</v>
      </c>
      <c r="G10" s="12">
        <f t="shared" si="1"/>
        <v>2029883.2900000003</v>
      </c>
    </row>
    <row r="11" spans="1:7" x14ac:dyDescent="0.2">
      <c r="A11" s="24" t="s">
        <v>134</v>
      </c>
      <c r="B11" s="12">
        <v>8001810.8200000003</v>
      </c>
      <c r="C11" s="12">
        <v>-462454.97</v>
      </c>
      <c r="D11" s="12">
        <f t="shared" si="0"/>
        <v>7539355.8500000006</v>
      </c>
      <c r="E11" s="12">
        <v>1616901.47</v>
      </c>
      <c r="F11" s="12">
        <v>1518281.47</v>
      </c>
      <c r="G11" s="12">
        <f t="shared" si="1"/>
        <v>5922454.3800000008</v>
      </c>
    </row>
    <row r="12" spans="1:7" x14ac:dyDescent="0.2">
      <c r="A12" s="24" t="s">
        <v>135</v>
      </c>
      <c r="B12" s="12">
        <v>18642044.059999999</v>
      </c>
      <c r="C12" s="12">
        <v>-656793.47</v>
      </c>
      <c r="D12" s="12">
        <f t="shared" ref="D12" si="2">B12+C12</f>
        <v>17985250.59</v>
      </c>
      <c r="E12" s="12">
        <v>4228952.45</v>
      </c>
      <c r="F12" s="12">
        <v>4133648.75</v>
      </c>
      <c r="G12" s="12">
        <f t="shared" ref="G12" si="3">D12-E12</f>
        <v>13756298.140000001</v>
      </c>
    </row>
    <row r="13" spans="1:7" x14ac:dyDescent="0.2">
      <c r="A13" s="24" t="s">
        <v>136</v>
      </c>
      <c r="B13" s="12">
        <v>31198602.539999999</v>
      </c>
      <c r="C13" s="12">
        <v>23918559.030000001</v>
      </c>
      <c r="D13" s="12">
        <f t="shared" ref="D13" si="4">B13+C13</f>
        <v>55117161.57</v>
      </c>
      <c r="E13" s="12">
        <v>12702394.74</v>
      </c>
      <c r="F13" s="12">
        <v>12669033.210000001</v>
      </c>
      <c r="G13" s="12">
        <f t="shared" ref="G13" si="5">D13-E13</f>
        <v>42414766.829999998</v>
      </c>
    </row>
    <row r="14" spans="1:7" x14ac:dyDescent="0.2">
      <c r="A14" s="24" t="s">
        <v>137</v>
      </c>
      <c r="B14" s="12">
        <v>26480645.559999999</v>
      </c>
      <c r="C14" s="12">
        <v>-768558.55</v>
      </c>
      <c r="D14" s="12">
        <f t="shared" ref="D14" si="6">B14+C14</f>
        <v>25712087.009999998</v>
      </c>
      <c r="E14" s="12">
        <v>10212368.34</v>
      </c>
      <c r="F14" s="12">
        <v>10034867.26</v>
      </c>
      <c r="G14" s="12">
        <f t="shared" ref="G14" si="7">D14-E14</f>
        <v>15499718.669999998</v>
      </c>
    </row>
    <row r="15" spans="1:7" x14ac:dyDescent="0.2">
      <c r="A15" s="24"/>
      <c r="B15" s="12">
        <v>0</v>
      </c>
      <c r="C15" s="12">
        <v>0</v>
      </c>
      <c r="D15" s="12">
        <f t="shared" ref="D15" si="8">B15+C15</f>
        <v>0</v>
      </c>
      <c r="E15" s="12">
        <v>0</v>
      </c>
      <c r="F15" s="12">
        <v>0</v>
      </c>
      <c r="G15" s="12">
        <f t="shared" ref="G15" si="9">D15-E15</f>
        <v>0</v>
      </c>
    </row>
    <row r="16" spans="1:7" x14ac:dyDescent="0.2">
      <c r="A16" s="25" t="s">
        <v>122</v>
      </c>
      <c r="B16" s="13">
        <f t="shared" ref="B16:G16" si="10">SUM(B5:B15)</f>
        <v>290247611.92999995</v>
      </c>
      <c r="C16" s="13">
        <f t="shared" si="10"/>
        <v>178452461.19</v>
      </c>
      <c r="D16" s="13">
        <f t="shared" si="10"/>
        <v>468700073.11999995</v>
      </c>
      <c r="E16" s="13">
        <f t="shared" si="10"/>
        <v>129266151.13000001</v>
      </c>
      <c r="F16" s="13">
        <f t="shared" si="10"/>
        <v>124077177.58999999</v>
      </c>
      <c r="G16" s="13">
        <f t="shared" si="10"/>
        <v>339433921.99000001</v>
      </c>
    </row>
    <row r="19" spans="1:7" ht="55.15" customHeight="1" x14ac:dyDescent="0.2">
      <c r="A19" s="42" t="s">
        <v>138</v>
      </c>
      <c r="B19" s="43"/>
      <c r="C19" s="43"/>
      <c r="D19" s="43"/>
      <c r="E19" s="43"/>
      <c r="F19" s="43"/>
      <c r="G19" s="44"/>
    </row>
    <row r="20" spans="1:7" x14ac:dyDescent="0.2">
      <c r="A20" s="21"/>
      <c r="B20" s="8"/>
      <c r="C20" s="9"/>
      <c r="D20" s="18" t="s">
        <v>56</v>
      </c>
      <c r="E20" s="9"/>
      <c r="F20" s="10"/>
      <c r="G20" s="40" t="s">
        <v>55</v>
      </c>
    </row>
    <row r="21" spans="1:7" ht="22.5" x14ac:dyDescent="0.2">
      <c r="A21" s="22" t="s">
        <v>50</v>
      </c>
      <c r="B21" s="2" t="s">
        <v>51</v>
      </c>
      <c r="C21" s="2" t="s">
        <v>114</v>
      </c>
      <c r="D21" s="2" t="s">
        <v>52</v>
      </c>
      <c r="E21" s="2" t="s">
        <v>53</v>
      </c>
      <c r="F21" s="2" t="s">
        <v>54</v>
      </c>
      <c r="G21" s="41"/>
    </row>
    <row r="22" spans="1:7" x14ac:dyDescent="0.2">
      <c r="A22" s="26"/>
      <c r="B22" s="11"/>
      <c r="C22" s="11"/>
      <c r="D22" s="11"/>
      <c r="E22" s="11"/>
      <c r="F22" s="11"/>
      <c r="G22" s="11"/>
    </row>
    <row r="23" spans="1:7" x14ac:dyDescent="0.2">
      <c r="A23" s="27" t="s">
        <v>8</v>
      </c>
      <c r="B23" s="12">
        <v>0</v>
      </c>
      <c r="C23" s="12">
        <v>0</v>
      </c>
      <c r="D23" s="12">
        <f>B23+C23</f>
        <v>0</v>
      </c>
      <c r="E23" s="12">
        <v>0</v>
      </c>
      <c r="F23" s="12">
        <v>0</v>
      </c>
      <c r="G23" s="12">
        <f>D23-E23</f>
        <v>0</v>
      </c>
    </row>
    <row r="24" spans="1:7" x14ac:dyDescent="0.2">
      <c r="A24" s="27" t="s">
        <v>9</v>
      </c>
      <c r="B24" s="12">
        <v>0</v>
      </c>
      <c r="C24" s="12">
        <v>0</v>
      </c>
      <c r="D24" s="12">
        <f t="shared" ref="D24:D26" si="11">B24+C24</f>
        <v>0</v>
      </c>
      <c r="E24" s="12">
        <v>0</v>
      </c>
      <c r="F24" s="12">
        <v>0</v>
      </c>
      <c r="G24" s="12">
        <f t="shared" ref="G24:G26" si="12">D24-E24</f>
        <v>0</v>
      </c>
    </row>
    <row r="25" spans="1:7" x14ac:dyDescent="0.2">
      <c r="A25" s="27" t="s">
        <v>10</v>
      </c>
      <c r="B25" s="12">
        <v>0</v>
      </c>
      <c r="C25" s="12">
        <v>0</v>
      </c>
      <c r="D25" s="12">
        <f t="shared" si="11"/>
        <v>0</v>
      </c>
      <c r="E25" s="12">
        <v>0</v>
      </c>
      <c r="F25" s="12">
        <v>0</v>
      </c>
      <c r="G25" s="12">
        <f t="shared" si="12"/>
        <v>0</v>
      </c>
    </row>
    <row r="26" spans="1:7" x14ac:dyDescent="0.2">
      <c r="A26" s="27" t="s">
        <v>123</v>
      </c>
      <c r="B26" s="12">
        <v>0</v>
      </c>
      <c r="C26" s="12">
        <v>0</v>
      </c>
      <c r="D26" s="12">
        <f t="shared" si="11"/>
        <v>0</v>
      </c>
      <c r="E26" s="12">
        <v>0</v>
      </c>
      <c r="F26" s="12">
        <v>0</v>
      </c>
      <c r="G26" s="12">
        <f t="shared" si="12"/>
        <v>0</v>
      </c>
    </row>
    <row r="27" spans="1:7" x14ac:dyDescent="0.2">
      <c r="A27" s="27"/>
      <c r="B27" s="12"/>
      <c r="C27" s="12"/>
      <c r="D27" s="12"/>
      <c r="E27" s="12"/>
      <c r="F27" s="12"/>
      <c r="G27" s="12"/>
    </row>
    <row r="28" spans="1:7" x14ac:dyDescent="0.2">
      <c r="A28" s="25" t="s">
        <v>122</v>
      </c>
      <c r="B28" s="13">
        <f t="shared" ref="B28:G28" si="13">SUM(B23:B26)</f>
        <v>0</v>
      </c>
      <c r="C28" s="13">
        <f t="shared" si="13"/>
        <v>0</v>
      </c>
      <c r="D28" s="13">
        <f t="shared" si="13"/>
        <v>0</v>
      </c>
      <c r="E28" s="13">
        <f t="shared" si="13"/>
        <v>0</v>
      </c>
      <c r="F28" s="13">
        <f t="shared" si="13"/>
        <v>0</v>
      </c>
      <c r="G28" s="13">
        <f t="shared" si="13"/>
        <v>0</v>
      </c>
    </row>
    <row r="31" spans="1:7" ht="59.45" customHeight="1" x14ac:dyDescent="0.2">
      <c r="A31" s="45" t="s">
        <v>138</v>
      </c>
      <c r="B31" s="46"/>
      <c r="C31" s="46"/>
      <c r="D31" s="46"/>
      <c r="E31" s="46"/>
      <c r="F31" s="46"/>
      <c r="G31" s="47"/>
    </row>
    <row r="32" spans="1:7" x14ac:dyDescent="0.2">
      <c r="A32" s="21"/>
      <c r="B32" s="8"/>
      <c r="C32" s="9"/>
      <c r="D32" s="18" t="s">
        <v>56</v>
      </c>
      <c r="E32" s="9"/>
      <c r="F32" s="10"/>
      <c r="G32" s="40" t="s">
        <v>55</v>
      </c>
    </row>
    <row r="33" spans="1:7" ht="22.5" x14ac:dyDescent="0.2">
      <c r="A33" s="22" t="s">
        <v>50</v>
      </c>
      <c r="B33" s="2" t="s">
        <v>51</v>
      </c>
      <c r="C33" s="2" t="s">
        <v>114</v>
      </c>
      <c r="D33" s="2" t="s">
        <v>52</v>
      </c>
      <c r="E33" s="2" t="s">
        <v>53</v>
      </c>
      <c r="F33" s="2" t="s">
        <v>54</v>
      </c>
      <c r="G33" s="41"/>
    </row>
    <row r="34" spans="1:7" x14ac:dyDescent="0.2">
      <c r="A34" s="26"/>
      <c r="B34" s="11"/>
      <c r="C34" s="11"/>
      <c r="D34" s="11"/>
      <c r="E34" s="11"/>
      <c r="F34" s="11"/>
      <c r="G34" s="11"/>
    </row>
    <row r="35" spans="1:7" x14ac:dyDescent="0.2">
      <c r="A35" s="28" t="s">
        <v>12</v>
      </c>
      <c r="B35" s="12">
        <v>0</v>
      </c>
      <c r="C35" s="12">
        <v>0</v>
      </c>
      <c r="D35" s="12">
        <f t="shared" ref="D35:D47" si="14">B35+C35</f>
        <v>0</v>
      </c>
      <c r="E35" s="12">
        <v>0</v>
      </c>
      <c r="F35" s="12">
        <v>0</v>
      </c>
      <c r="G35" s="12">
        <f t="shared" ref="G35:G47" si="15">D35-E35</f>
        <v>0</v>
      </c>
    </row>
    <row r="36" spans="1:7" x14ac:dyDescent="0.2">
      <c r="A36" s="28"/>
      <c r="B36" s="12"/>
      <c r="C36" s="12"/>
      <c r="D36" s="12"/>
      <c r="E36" s="12"/>
      <c r="F36" s="12"/>
      <c r="G36" s="12"/>
    </row>
    <row r="37" spans="1:7" x14ac:dyDescent="0.2">
      <c r="A37" s="28" t="s">
        <v>11</v>
      </c>
      <c r="B37" s="12">
        <v>0</v>
      </c>
      <c r="C37" s="12">
        <v>0</v>
      </c>
      <c r="D37" s="12">
        <f t="shared" si="14"/>
        <v>0</v>
      </c>
      <c r="E37" s="12">
        <v>0</v>
      </c>
      <c r="F37" s="12">
        <v>0</v>
      </c>
      <c r="G37" s="12">
        <f t="shared" si="15"/>
        <v>0</v>
      </c>
    </row>
    <row r="38" spans="1:7" x14ac:dyDescent="0.2">
      <c r="A38" s="28"/>
      <c r="B38" s="12"/>
      <c r="C38" s="12"/>
      <c r="D38" s="12"/>
      <c r="E38" s="12"/>
      <c r="F38" s="12"/>
      <c r="G38" s="12"/>
    </row>
    <row r="39" spans="1:7" x14ac:dyDescent="0.2">
      <c r="A39" s="28" t="s">
        <v>13</v>
      </c>
      <c r="B39" s="12">
        <v>0</v>
      </c>
      <c r="C39" s="12">
        <v>0</v>
      </c>
      <c r="D39" s="12">
        <f t="shared" si="14"/>
        <v>0</v>
      </c>
      <c r="E39" s="12">
        <v>0</v>
      </c>
      <c r="F39" s="12">
        <v>0</v>
      </c>
      <c r="G39" s="12">
        <f t="shared" si="15"/>
        <v>0</v>
      </c>
    </row>
    <row r="40" spans="1:7" x14ac:dyDescent="0.2">
      <c r="A40" s="28"/>
      <c r="B40" s="12"/>
      <c r="C40" s="12"/>
      <c r="D40" s="12"/>
      <c r="E40" s="12"/>
      <c r="F40" s="12"/>
      <c r="G40" s="12"/>
    </row>
    <row r="41" spans="1:7" x14ac:dyDescent="0.2">
      <c r="A41" s="28" t="s">
        <v>25</v>
      </c>
      <c r="B41" s="12">
        <v>0</v>
      </c>
      <c r="C41" s="12">
        <v>0</v>
      </c>
      <c r="D41" s="12">
        <f t="shared" si="14"/>
        <v>0</v>
      </c>
      <c r="E41" s="12">
        <v>0</v>
      </c>
      <c r="F41" s="12">
        <v>0</v>
      </c>
      <c r="G41" s="12">
        <f t="shared" si="15"/>
        <v>0</v>
      </c>
    </row>
    <row r="42" spans="1:7" x14ac:dyDescent="0.2">
      <c r="A42" s="28"/>
      <c r="B42" s="12"/>
      <c r="C42" s="12"/>
      <c r="D42" s="12"/>
      <c r="E42" s="12"/>
      <c r="F42" s="12"/>
      <c r="G42" s="12"/>
    </row>
    <row r="43" spans="1:7" ht="22.5" x14ac:dyDescent="0.2">
      <c r="A43" s="28" t="s">
        <v>26</v>
      </c>
      <c r="B43" s="12">
        <v>0</v>
      </c>
      <c r="C43" s="12">
        <v>0</v>
      </c>
      <c r="D43" s="12">
        <f t="shared" si="14"/>
        <v>0</v>
      </c>
      <c r="E43" s="12">
        <v>0</v>
      </c>
      <c r="F43" s="12">
        <v>0</v>
      </c>
      <c r="G43" s="12">
        <f t="shared" si="15"/>
        <v>0</v>
      </c>
    </row>
    <row r="44" spans="1:7" x14ac:dyDescent="0.2">
      <c r="A44" s="28"/>
      <c r="B44" s="12"/>
      <c r="C44" s="12"/>
      <c r="D44" s="12"/>
      <c r="E44" s="12"/>
      <c r="F44" s="12"/>
      <c r="G44" s="12"/>
    </row>
    <row r="45" spans="1:7" ht="22.5" x14ac:dyDescent="0.2">
      <c r="A45" s="28" t="s">
        <v>124</v>
      </c>
      <c r="B45" s="12">
        <v>0</v>
      </c>
      <c r="C45" s="12">
        <v>0</v>
      </c>
      <c r="D45" s="12">
        <f t="shared" ref="D45" si="16">B45+C45</f>
        <v>0</v>
      </c>
      <c r="E45" s="12">
        <v>0</v>
      </c>
      <c r="F45" s="12">
        <v>0</v>
      </c>
      <c r="G45" s="12">
        <f t="shared" ref="G45" si="17">D45-E45</f>
        <v>0</v>
      </c>
    </row>
    <row r="46" spans="1:7" x14ac:dyDescent="0.2">
      <c r="A46" s="28"/>
      <c r="B46" s="12"/>
      <c r="C46" s="12"/>
      <c r="D46" s="12"/>
      <c r="E46" s="12"/>
      <c r="F46" s="12"/>
      <c r="G46" s="12"/>
    </row>
    <row r="47" spans="1:7" x14ac:dyDescent="0.2">
      <c r="A47" s="28" t="s">
        <v>14</v>
      </c>
      <c r="B47" s="12">
        <v>0</v>
      </c>
      <c r="C47" s="12">
        <v>0</v>
      </c>
      <c r="D47" s="12">
        <f t="shared" si="14"/>
        <v>0</v>
      </c>
      <c r="E47" s="12">
        <v>0</v>
      </c>
      <c r="F47" s="12">
        <v>0</v>
      </c>
      <c r="G47" s="12">
        <f t="shared" si="15"/>
        <v>0</v>
      </c>
    </row>
    <row r="48" spans="1:7" x14ac:dyDescent="0.2">
      <c r="A48" s="28"/>
      <c r="B48" s="12"/>
      <c r="C48" s="12"/>
      <c r="D48" s="12"/>
      <c r="E48" s="12"/>
      <c r="F48" s="12"/>
      <c r="G48" s="12"/>
    </row>
    <row r="49" spans="1:7" x14ac:dyDescent="0.2">
      <c r="A49" s="28" t="s">
        <v>125</v>
      </c>
      <c r="B49" s="12">
        <v>290247611.93000001</v>
      </c>
      <c r="C49" s="12">
        <v>178452461.19</v>
      </c>
      <c r="D49" s="12">
        <f t="shared" ref="D49" si="18">B49+C49</f>
        <v>468700073.12</v>
      </c>
      <c r="E49" s="12">
        <v>129266151.13</v>
      </c>
      <c r="F49" s="12">
        <v>124077177.59</v>
      </c>
      <c r="G49" s="12">
        <f t="shared" ref="G49" si="19">D49-E49</f>
        <v>339433921.99000001</v>
      </c>
    </row>
    <row r="50" spans="1:7" x14ac:dyDescent="0.2">
      <c r="A50" s="28"/>
      <c r="B50" s="12"/>
      <c r="C50" s="12"/>
      <c r="D50" s="12"/>
      <c r="E50" s="12"/>
      <c r="F50" s="12"/>
      <c r="G50" s="12"/>
    </row>
    <row r="51" spans="1:7" x14ac:dyDescent="0.2">
      <c r="A51" s="25" t="s">
        <v>122</v>
      </c>
      <c r="B51" s="13">
        <f t="shared" ref="B51:G51" si="20">SUM(B35:B49)</f>
        <v>290247611.93000001</v>
      </c>
      <c r="C51" s="13">
        <f t="shared" si="20"/>
        <v>178452461.19</v>
      </c>
      <c r="D51" s="13">
        <f t="shared" si="20"/>
        <v>468700073.12</v>
      </c>
      <c r="E51" s="13">
        <f t="shared" si="20"/>
        <v>129266151.13</v>
      </c>
      <c r="F51" s="13">
        <f t="shared" si="20"/>
        <v>124077177.59</v>
      </c>
      <c r="G51" s="13">
        <f t="shared" si="20"/>
        <v>339433921.99000001</v>
      </c>
    </row>
    <row r="53" spans="1:7" x14ac:dyDescent="0.2">
      <c r="A53" s="1" t="s">
        <v>115</v>
      </c>
    </row>
    <row r="54" spans="1:7" x14ac:dyDescent="0.2">
      <c r="A54" s="19"/>
      <c r="B54" s="19"/>
      <c r="C54" s="19"/>
      <c r="D54" s="20"/>
      <c r="E54" s="20"/>
    </row>
    <row r="55" spans="1:7" x14ac:dyDescent="0.2">
      <c r="A55" s="19"/>
      <c r="B55" s="19"/>
      <c r="C55" s="19"/>
      <c r="D55" s="20"/>
      <c r="E55" s="20"/>
    </row>
    <row r="56" spans="1:7" x14ac:dyDescent="0.2">
      <c r="A56" s="19"/>
      <c r="B56" s="19"/>
      <c r="C56" s="19"/>
      <c r="D56" s="20"/>
      <c r="E56" s="20"/>
    </row>
  </sheetData>
  <sheetProtection formatCells="0" formatColumns="0" formatRows="0" insertRows="0" deleteRows="0" autoFilter="0"/>
  <mergeCells count="6">
    <mergeCell ref="G2:G3"/>
    <mergeCell ref="A1:G1"/>
    <mergeCell ref="A19:G19"/>
    <mergeCell ref="G32:G33"/>
    <mergeCell ref="G20:G21"/>
    <mergeCell ref="A31:G31"/>
  </mergeCells>
  <printOptions horizontalCentered="1"/>
  <pageMargins left="0.70866141732283461" right="0.70866141732283461" top="0.74803149606299213" bottom="0.74803149606299213" header="0.31496062992125984" footer="0.31496062992125984"/>
  <pageSetup paperSize="141"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46"/>
  <sheetViews>
    <sheetView showGridLines="0" workbookViewId="0">
      <selection activeCell="K3" sqref="K3"/>
    </sheetView>
  </sheetViews>
  <sheetFormatPr baseColWidth="10" defaultColWidth="12" defaultRowHeight="11.25" x14ac:dyDescent="0.2"/>
  <cols>
    <col min="1" max="1" width="79" style="1" customWidth="1"/>
    <col min="2" max="7" width="18.33203125" style="1" customWidth="1"/>
    <col min="8" max="16384" width="12" style="1"/>
  </cols>
  <sheetData>
    <row r="1" spans="1:7" ht="57" customHeight="1" x14ac:dyDescent="0.2">
      <c r="A1" s="45" t="s">
        <v>141</v>
      </c>
      <c r="B1" s="46"/>
      <c r="C1" s="46"/>
      <c r="D1" s="46"/>
      <c r="E1" s="46"/>
      <c r="F1" s="46"/>
      <c r="G1" s="47"/>
    </row>
    <row r="2" spans="1:7" x14ac:dyDescent="0.2">
      <c r="A2" s="21"/>
      <c r="B2" s="37" t="s">
        <v>56</v>
      </c>
      <c r="C2" s="38"/>
      <c r="D2" s="38"/>
      <c r="E2" s="38"/>
      <c r="F2" s="39"/>
      <c r="G2" s="40" t="s">
        <v>55</v>
      </c>
    </row>
    <row r="3" spans="1:7" ht="24.95" customHeight="1" x14ac:dyDescent="0.2">
      <c r="A3" s="22" t="s">
        <v>50</v>
      </c>
      <c r="B3" s="2" t="s">
        <v>51</v>
      </c>
      <c r="C3" s="2" t="s">
        <v>114</v>
      </c>
      <c r="D3" s="2" t="s">
        <v>52</v>
      </c>
      <c r="E3" s="2" t="s">
        <v>53</v>
      </c>
      <c r="F3" s="2" t="s">
        <v>54</v>
      </c>
      <c r="G3" s="41"/>
    </row>
    <row r="4" spans="1:7" x14ac:dyDescent="0.2">
      <c r="A4" s="26"/>
      <c r="B4" s="11"/>
      <c r="C4" s="11"/>
      <c r="D4" s="11"/>
      <c r="E4" s="11"/>
      <c r="F4" s="11"/>
      <c r="G4" s="11"/>
    </row>
    <row r="5" spans="1:7" x14ac:dyDescent="0.2">
      <c r="A5" s="4" t="s">
        <v>15</v>
      </c>
      <c r="B5" s="17">
        <f t="shared" ref="B5:G5" si="0">SUM(B6:B13)</f>
        <v>0</v>
      </c>
      <c r="C5" s="17">
        <f t="shared" si="0"/>
        <v>0</v>
      </c>
      <c r="D5" s="17">
        <f t="shared" si="0"/>
        <v>0</v>
      </c>
      <c r="E5" s="17">
        <f t="shared" si="0"/>
        <v>0</v>
      </c>
      <c r="F5" s="17">
        <f t="shared" si="0"/>
        <v>0</v>
      </c>
      <c r="G5" s="17">
        <f t="shared" si="0"/>
        <v>0</v>
      </c>
    </row>
    <row r="6" spans="1:7" x14ac:dyDescent="0.2">
      <c r="A6" s="36" t="s">
        <v>40</v>
      </c>
      <c r="B6" s="12">
        <v>0</v>
      </c>
      <c r="C6" s="12">
        <v>0</v>
      </c>
      <c r="D6" s="12">
        <f>B6+C6</f>
        <v>0</v>
      </c>
      <c r="E6" s="12">
        <v>0</v>
      </c>
      <c r="F6" s="12">
        <v>0</v>
      </c>
      <c r="G6" s="12">
        <f>D6-E6</f>
        <v>0</v>
      </c>
    </row>
    <row r="7" spans="1:7" x14ac:dyDescent="0.2">
      <c r="A7" s="36" t="s">
        <v>16</v>
      </c>
      <c r="B7" s="12">
        <v>0</v>
      </c>
      <c r="C7" s="12">
        <v>0</v>
      </c>
      <c r="D7" s="12">
        <f t="shared" ref="D7:D13" si="1">B7+C7</f>
        <v>0</v>
      </c>
      <c r="E7" s="12">
        <v>0</v>
      </c>
      <c r="F7" s="12">
        <v>0</v>
      </c>
      <c r="G7" s="12">
        <f t="shared" ref="G7:G13" si="2">D7-E7</f>
        <v>0</v>
      </c>
    </row>
    <row r="8" spans="1:7" x14ac:dyDescent="0.2">
      <c r="A8" s="36" t="s">
        <v>116</v>
      </c>
      <c r="B8" s="12">
        <v>0</v>
      </c>
      <c r="C8" s="12">
        <v>0</v>
      </c>
      <c r="D8" s="12">
        <f t="shared" si="1"/>
        <v>0</v>
      </c>
      <c r="E8" s="12">
        <v>0</v>
      </c>
      <c r="F8" s="12">
        <v>0</v>
      </c>
      <c r="G8" s="12">
        <f t="shared" si="2"/>
        <v>0</v>
      </c>
    </row>
    <row r="9" spans="1:7" x14ac:dyDescent="0.2">
      <c r="A9" s="36" t="s">
        <v>3</v>
      </c>
      <c r="B9" s="12">
        <v>0</v>
      </c>
      <c r="C9" s="12">
        <v>0</v>
      </c>
      <c r="D9" s="12">
        <f t="shared" si="1"/>
        <v>0</v>
      </c>
      <c r="E9" s="12">
        <v>0</v>
      </c>
      <c r="F9" s="12">
        <v>0</v>
      </c>
      <c r="G9" s="12">
        <f t="shared" si="2"/>
        <v>0</v>
      </c>
    </row>
    <row r="10" spans="1:7" x14ac:dyDescent="0.2">
      <c r="A10" s="36" t="s">
        <v>22</v>
      </c>
      <c r="B10" s="12">
        <v>0</v>
      </c>
      <c r="C10" s="12">
        <v>0</v>
      </c>
      <c r="D10" s="12">
        <f t="shared" si="1"/>
        <v>0</v>
      </c>
      <c r="E10" s="12">
        <v>0</v>
      </c>
      <c r="F10" s="12">
        <v>0</v>
      </c>
      <c r="G10" s="12">
        <f t="shared" si="2"/>
        <v>0</v>
      </c>
    </row>
    <row r="11" spans="1:7" x14ac:dyDescent="0.2">
      <c r="A11" s="36" t="s">
        <v>17</v>
      </c>
      <c r="B11" s="12">
        <v>0</v>
      </c>
      <c r="C11" s="12">
        <v>0</v>
      </c>
      <c r="D11" s="12">
        <f t="shared" si="1"/>
        <v>0</v>
      </c>
      <c r="E11" s="12">
        <v>0</v>
      </c>
      <c r="F11" s="12">
        <v>0</v>
      </c>
      <c r="G11" s="12">
        <f t="shared" si="2"/>
        <v>0</v>
      </c>
    </row>
    <row r="12" spans="1:7" x14ac:dyDescent="0.2">
      <c r="A12" s="36" t="s">
        <v>41</v>
      </c>
      <c r="B12" s="12">
        <v>0</v>
      </c>
      <c r="C12" s="12">
        <v>0</v>
      </c>
      <c r="D12" s="12">
        <f t="shared" si="1"/>
        <v>0</v>
      </c>
      <c r="E12" s="12">
        <v>0</v>
      </c>
      <c r="F12" s="12">
        <v>0</v>
      </c>
      <c r="G12" s="12">
        <f t="shared" si="2"/>
        <v>0</v>
      </c>
    </row>
    <row r="13" spans="1:7" x14ac:dyDescent="0.2">
      <c r="A13" s="36" t="s">
        <v>18</v>
      </c>
      <c r="B13" s="12">
        <v>0</v>
      </c>
      <c r="C13" s="12">
        <v>0</v>
      </c>
      <c r="D13" s="12">
        <f t="shared" si="1"/>
        <v>0</v>
      </c>
      <c r="E13" s="12">
        <v>0</v>
      </c>
      <c r="F13" s="12">
        <v>0</v>
      </c>
      <c r="G13" s="12">
        <f t="shared" si="2"/>
        <v>0</v>
      </c>
    </row>
    <row r="14" spans="1:7" x14ac:dyDescent="0.2">
      <c r="A14" s="36"/>
      <c r="B14" s="12"/>
      <c r="C14" s="12"/>
      <c r="D14" s="12"/>
      <c r="E14" s="12"/>
      <c r="F14" s="12"/>
      <c r="G14" s="12"/>
    </row>
    <row r="15" spans="1:7" x14ac:dyDescent="0.2">
      <c r="A15" s="4" t="s">
        <v>19</v>
      </c>
      <c r="B15" s="17">
        <f t="shared" ref="B15:G15" si="3">SUM(B16:B22)</f>
        <v>290247611.93000001</v>
      </c>
      <c r="C15" s="17">
        <f t="shared" si="3"/>
        <v>178452461.19</v>
      </c>
      <c r="D15" s="17">
        <f t="shared" si="3"/>
        <v>468700073.12</v>
      </c>
      <c r="E15" s="17">
        <f t="shared" si="3"/>
        <v>129266151.13</v>
      </c>
      <c r="F15" s="17">
        <f t="shared" si="3"/>
        <v>124077177.59</v>
      </c>
      <c r="G15" s="17">
        <f t="shared" si="3"/>
        <v>339433921.99000001</v>
      </c>
    </row>
    <row r="16" spans="1:7" x14ac:dyDescent="0.2">
      <c r="A16" s="36" t="s">
        <v>42</v>
      </c>
      <c r="B16" s="12">
        <v>49840646.600000001</v>
      </c>
      <c r="C16" s="12">
        <v>54527117.140000001</v>
      </c>
      <c r="D16" s="12">
        <f>B16+C16</f>
        <v>104367763.74000001</v>
      </c>
      <c r="E16" s="12">
        <v>30486342.920000002</v>
      </c>
      <c r="F16" s="12">
        <v>30357677.690000001</v>
      </c>
      <c r="G16" s="12">
        <f t="shared" ref="G16:G22" si="4">D16-E16</f>
        <v>73881420.820000008</v>
      </c>
    </row>
    <row r="17" spans="1:7" x14ac:dyDescent="0.2">
      <c r="A17" s="36" t="s">
        <v>27</v>
      </c>
      <c r="B17" s="12">
        <v>240406965.33000001</v>
      </c>
      <c r="C17" s="12">
        <v>123925344.05</v>
      </c>
      <c r="D17" s="12">
        <f t="shared" ref="D17:D22" si="5">B17+C17</f>
        <v>364332309.38</v>
      </c>
      <c r="E17" s="12">
        <v>98779808.209999993</v>
      </c>
      <c r="F17" s="12">
        <v>93719499.900000006</v>
      </c>
      <c r="G17" s="12">
        <f t="shared" si="4"/>
        <v>265552501.17000002</v>
      </c>
    </row>
    <row r="18" spans="1:7" x14ac:dyDescent="0.2">
      <c r="A18" s="36" t="s">
        <v>20</v>
      </c>
      <c r="B18" s="12">
        <v>0</v>
      </c>
      <c r="C18" s="12">
        <v>0</v>
      </c>
      <c r="D18" s="12">
        <f t="shared" si="5"/>
        <v>0</v>
      </c>
      <c r="E18" s="12">
        <v>0</v>
      </c>
      <c r="F18" s="12">
        <v>0</v>
      </c>
      <c r="G18" s="12">
        <f t="shared" si="4"/>
        <v>0</v>
      </c>
    </row>
    <row r="19" spans="1:7" x14ac:dyDescent="0.2">
      <c r="A19" s="36" t="s">
        <v>43</v>
      </c>
      <c r="B19" s="12">
        <v>0</v>
      </c>
      <c r="C19" s="12">
        <v>0</v>
      </c>
      <c r="D19" s="12">
        <f t="shared" si="5"/>
        <v>0</v>
      </c>
      <c r="E19" s="12">
        <v>0</v>
      </c>
      <c r="F19" s="12">
        <v>0</v>
      </c>
      <c r="G19" s="12">
        <f t="shared" si="4"/>
        <v>0</v>
      </c>
    </row>
    <row r="20" spans="1:7" x14ac:dyDescent="0.2">
      <c r="A20" s="36" t="s">
        <v>44</v>
      </c>
      <c r="B20" s="12">
        <v>0</v>
      </c>
      <c r="C20" s="12">
        <v>0</v>
      </c>
      <c r="D20" s="12">
        <f t="shared" si="5"/>
        <v>0</v>
      </c>
      <c r="E20" s="12">
        <v>0</v>
      </c>
      <c r="F20" s="12">
        <v>0</v>
      </c>
      <c r="G20" s="12">
        <f t="shared" si="4"/>
        <v>0</v>
      </c>
    </row>
    <row r="21" spans="1:7" x14ac:dyDescent="0.2">
      <c r="A21" s="36" t="s">
        <v>45</v>
      </c>
      <c r="B21" s="12">
        <v>0</v>
      </c>
      <c r="C21" s="12">
        <v>0</v>
      </c>
      <c r="D21" s="12">
        <f t="shared" si="5"/>
        <v>0</v>
      </c>
      <c r="E21" s="12">
        <v>0</v>
      </c>
      <c r="F21" s="12">
        <v>0</v>
      </c>
      <c r="G21" s="12">
        <f t="shared" si="4"/>
        <v>0</v>
      </c>
    </row>
    <row r="22" spans="1:7" x14ac:dyDescent="0.2">
      <c r="A22" s="36" t="s">
        <v>4</v>
      </c>
      <c r="B22" s="12">
        <v>0</v>
      </c>
      <c r="C22" s="12">
        <v>0</v>
      </c>
      <c r="D22" s="12">
        <f t="shared" si="5"/>
        <v>0</v>
      </c>
      <c r="E22" s="12">
        <v>0</v>
      </c>
      <c r="F22" s="12">
        <v>0</v>
      </c>
      <c r="G22" s="12">
        <f t="shared" si="4"/>
        <v>0</v>
      </c>
    </row>
    <row r="23" spans="1:7" x14ac:dyDescent="0.2">
      <c r="A23" s="36"/>
      <c r="B23" s="12"/>
      <c r="C23" s="12"/>
      <c r="D23" s="12"/>
      <c r="E23" s="12"/>
      <c r="F23" s="12"/>
      <c r="G23" s="12"/>
    </row>
    <row r="24" spans="1:7" x14ac:dyDescent="0.2">
      <c r="A24" s="4" t="s">
        <v>46</v>
      </c>
      <c r="B24" s="17">
        <f t="shared" ref="B24:G24" si="6">SUM(B25:B33)</f>
        <v>0</v>
      </c>
      <c r="C24" s="17">
        <f t="shared" si="6"/>
        <v>0</v>
      </c>
      <c r="D24" s="17">
        <f t="shared" si="6"/>
        <v>0</v>
      </c>
      <c r="E24" s="17">
        <f t="shared" si="6"/>
        <v>0</v>
      </c>
      <c r="F24" s="17">
        <f t="shared" si="6"/>
        <v>0</v>
      </c>
      <c r="G24" s="17">
        <f t="shared" si="6"/>
        <v>0</v>
      </c>
    </row>
    <row r="25" spans="1:7" x14ac:dyDescent="0.2">
      <c r="A25" s="36" t="s">
        <v>28</v>
      </c>
      <c r="B25" s="12">
        <v>0</v>
      </c>
      <c r="C25" s="12">
        <v>0</v>
      </c>
      <c r="D25" s="12">
        <f>B25+C25</f>
        <v>0</v>
      </c>
      <c r="E25" s="12">
        <v>0</v>
      </c>
      <c r="F25" s="12">
        <v>0</v>
      </c>
      <c r="G25" s="12">
        <f t="shared" ref="G25:G33" si="7">D25-E25</f>
        <v>0</v>
      </c>
    </row>
    <row r="26" spans="1:7" x14ac:dyDescent="0.2">
      <c r="A26" s="36" t="s">
        <v>23</v>
      </c>
      <c r="B26" s="12">
        <v>0</v>
      </c>
      <c r="C26" s="12">
        <v>0</v>
      </c>
      <c r="D26" s="12">
        <f t="shared" ref="D26:D33" si="8">B26+C26</f>
        <v>0</v>
      </c>
      <c r="E26" s="12">
        <v>0</v>
      </c>
      <c r="F26" s="12">
        <v>0</v>
      </c>
      <c r="G26" s="12">
        <f t="shared" si="7"/>
        <v>0</v>
      </c>
    </row>
    <row r="27" spans="1:7" x14ac:dyDescent="0.2">
      <c r="A27" s="36" t="s">
        <v>29</v>
      </c>
      <c r="B27" s="12">
        <v>0</v>
      </c>
      <c r="C27" s="12">
        <v>0</v>
      </c>
      <c r="D27" s="12">
        <f t="shared" si="8"/>
        <v>0</v>
      </c>
      <c r="E27" s="12">
        <v>0</v>
      </c>
      <c r="F27" s="12">
        <v>0</v>
      </c>
      <c r="G27" s="12">
        <f t="shared" si="7"/>
        <v>0</v>
      </c>
    </row>
    <row r="28" spans="1:7" x14ac:dyDescent="0.2">
      <c r="A28" s="36" t="s">
        <v>47</v>
      </c>
      <c r="B28" s="12">
        <v>0</v>
      </c>
      <c r="C28" s="12">
        <v>0</v>
      </c>
      <c r="D28" s="12">
        <f t="shared" si="8"/>
        <v>0</v>
      </c>
      <c r="E28" s="12">
        <v>0</v>
      </c>
      <c r="F28" s="12">
        <v>0</v>
      </c>
      <c r="G28" s="12">
        <f t="shared" si="7"/>
        <v>0</v>
      </c>
    </row>
    <row r="29" spans="1:7" x14ac:dyDescent="0.2">
      <c r="A29" s="36" t="s">
        <v>21</v>
      </c>
      <c r="B29" s="12">
        <v>0</v>
      </c>
      <c r="C29" s="12">
        <v>0</v>
      </c>
      <c r="D29" s="12">
        <f t="shared" si="8"/>
        <v>0</v>
      </c>
      <c r="E29" s="12">
        <v>0</v>
      </c>
      <c r="F29" s="12">
        <v>0</v>
      </c>
      <c r="G29" s="12">
        <f t="shared" si="7"/>
        <v>0</v>
      </c>
    </row>
    <row r="30" spans="1:7" x14ac:dyDescent="0.2">
      <c r="A30" s="36" t="s">
        <v>5</v>
      </c>
      <c r="B30" s="12">
        <v>0</v>
      </c>
      <c r="C30" s="12">
        <v>0</v>
      </c>
      <c r="D30" s="12">
        <f t="shared" si="8"/>
        <v>0</v>
      </c>
      <c r="E30" s="12">
        <v>0</v>
      </c>
      <c r="F30" s="12">
        <v>0</v>
      </c>
      <c r="G30" s="12">
        <f t="shared" si="7"/>
        <v>0</v>
      </c>
    </row>
    <row r="31" spans="1:7" x14ac:dyDescent="0.2">
      <c r="A31" s="36" t="s">
        <v>6</v>
      </c>
      <c r="B31" s="12">
        <v>0</v>
      </c>
      <c r="C31" s="12">
        <v>0</v>
      </c>
      <c r="D31" s="12">
        <f t="shared" si="8"/>
        <v>0</v>
      </c>
      <c r="E31" s="12">
        <v>0</v>
      </c>
      <c r="F31" s="12">
        <v>0</v>
      </c>
      <c r="G31" s="12">
        <f t="shared" si="7"/>
        <v>0</v>
      </c>
    </row>
    <row r="32" spans="1:7" x14ac:dyDescent="0.2">
      <c r="A32" s="36" t="s">
        <v>48</v>
      </c>
      <c r="B32" s="12">
        <v>0</v>
      </c>
      <c r="C32" s="12">
        <v>0</v>
      </c>
      <c r="D32" s="12">
        <f t="shared" si="8"/>
        <v>0</v>
      </c>
      <c r="E32" s="12">
        <v>0</v>
      </c>
      <c r="F32" s="12">
        <v>0</v>
      </c>
      <c r="G32" s="12">
        <f t="shared" si="7"/>
        <v>0</v>
      </c>
    </row>
    <row r="33" spans="1:7" x14ac:dyDescent="0.2">
      <c r="A33" s="36" t="s">
        <v>30</v>
      </c>
      <c r="B33" s="12">
        <v>0</v>
      </c>
      <c r="C33" s="12">
        <v>0</v>
      </c>
      <c r="D33" s="12">
        <f t="shared" si="8"/>
        <v>0</v>
      </c>
      <c r="E33" s="12">
        <v>0</v>
      </c>
      <c r="F33" s="12">
        <v>0</v>
      </c>
      <c r="G33" s="12">
        <f t="shared" si="7"/>
        <v>0</v>
      </c>
    </row>
    <row r="34" spans="1:7" x14ac:dyDescent="0.2">
      <c r="A34" s="36"/>
      <c r="B34" s="12"/>
      <c r="C34" s="12"/>
      <c r="D34" s="12"/>
      <c r="E34" s="12"/>
      <c r="F34" s="12"/>
      <c r="G34" s="12"/>
    </row>
    <row r="35" spans="1:7" x14ac:dyDescent="0.2">
      <c r="A35" s="4" t="s">
        <v>31</v>
      </c>
      <c r="B35" s="17">
        <f t="shared" ref="B35:G35" si="9">SUM(B36:B39)</f>
        <v>0</v>
      </c>
      <c r="C35" s="17">
        <f t="shared" si="9"/>
        <v>0</v>
      </c>
      <c r="D35" s="17">
        <f t="shared" si="9"/>
        <v>0</v>
      </c>
      <c r="E35" s="17">
        <f t="shared" si="9"/>
        <v>0</v>
      </c>
      <c r="F35" s="17">
        <f t="shared" si="9"/>
        <v>0</v>
      </c>
      <c r="G35" s="17">
        <f t="shared" si="9"/>
        <v>0</v>
      </c>
    </row>
    <row r="36" spans="1:7" x14ac:dyDescent="0.2">
      <c r="A36" s="36" t="s">
        <v>49</v>
      </c>
      <c r="B36" s="12">
        <v>0</v>
      </c>
      <c r="C36" s="12">
        <v>0</v>
      </c>
      <c r="D36" s="12">
        <f>B36+C36</f>
        <v>0</v>
      </c>
      <c r="E36" s="12">
        <v>0</v>
      </c>
      <c r="F36" s="12">
        <v>0</v>
      </c>
      <c r="G36" s="12">
        <f t="shared" ref="G36:G39" si="10">D36-E36</f>
        <v>0</v>
      </c>
    </row>
    <row r="37" spans="1:7" ht="11.25" customHeight="1" x14ac:dyDescent="0.2">
      <c r="A37" s="36" t="s">
        <v>24</v>
      </c>
      <c r="B37" s="12">
        <v>0</v>
      </c>
      <c r="C37" s="12">
        <v>0</v>
      </c>
      <c r="D37" s="12">
        <f t="shared" ref="D37:D39" si="11">B37+C37</f>
        <v>0</v>
      </c>
      <c r="E37" s="12">
        <v>0</v>
      </c>
      <c r="F37" s="12">
        <v>0</v>
      </c>
      <c r="G37" s="12">
        <f t="shared" si="10"/>
        <v>0</v>
      </c>
    </row>
    <row r="38" spans="1:7" x14ac:dyDescent="0.2">
      <c r="A38" s="36" t="s">
        <v>32</v>
      </c>
      <c r="B38" s="12">
        <v>0</v>
      </c>
      <c r="C38" s="12">
        <v>0</v>
      </c>
      <c r="D38" s="12">
        <f t="shared" si="11"/>
        <v>0</v>
      </c>
      <c r="E38" s="12">
        <v>0</v>
      </c>
      <c r="F38" s="12">
        <v>0</v>
      </c>
      <c r="G38" s="12">
        <f t="shared" si="10"/>
        <v>0</v>
      </c>
    </row>
    <row r="39" spans="1:7" x14ac:dyDescent="0.2">
      <c r="A39" s="36" t="s">
        <v>7</v>
      </c>
      <c r="B39" s="12">
        <v>0</v>
      </c>
      <c r="C39" s="12">
        <v>0</v>
      </c>
      <c r="D39" s="12">
        <f t="shared" si="11"/>
        <v>0</v>
      </c>
      <c r="E39" s="12">
        <v>0</v>
      </c>
      <c r="F39" s="12">
        <v>0</v>
      </c>
      <c r="G39" s="12">
        <f t="shared" si="10"/>
        <v>0</v>
      </c>
    </row>
    <row r="40" spans="1:7" x14ac:dyDescent="0.2">
      <c r="A40" s="36"/>
      <c r="B40" s="12"/>
      <c r="C40" s="12"/>
      <c r="D40" s="12"/>
      <c r="E40" s="12"/>
      <c r="F40" s="12"/>
      <c r="G40" s="12"/>
    </row>
    <row r="41" spans="1:7" x14ac:dyDescent="0.2">
      <c r="A41" s="25" t="s">
        <v>122</v>
      </c>
      <c r="B41" s="13">
        <f t="shared" ref="B41:G41" si="12">SUM(B35+B24+B15+B5)</f>
        <v>290247611.93000001</v>
      </c>
      <c r="C41" s="13">
        <f t="shared" si="12"/>
        <v>178452461.19</v>
      </c>
      <c r="D41" s="13">
        <f t="shared" si="12"/>
        <v>468700073.12</v>
      </c>
      <c r="E41" s="13">
        <f t="shared" si="12"/>
        <v>129266151.13</v>
      </c>
      <c r="F41" s="13">
        <f t="shared" si="12"/>
        <v>124077177.59</v>
      </c>
      <c r="G41" s="13">
        <f t="shared" si="12"/>
        <v>339433921.99000001</v>
      </c>
    </row>
    <row r="43" spans="1:7" x14ac:dyDescent="0.2">
      <c r="A43" s="1" t="s">
        <v>115</v>
      </c>
    </row>
    <row r="44" spans="1:7" x14ac:dyDescent="0.2">
      <c r="A44" s="19"/>
      <c r="B44" s="19"/>
      <c r="C44" s="19"/>
      <c r="D44" s="20"/>
      <c r="E44" s="20"/>
    </row>
    <row r="45" spans="1:7" x14ac:dyDescent="0.2">
      <c r="A45" s="19"/>
      <c r="B45" s="19"/>
      <c r="C45" s="19"/>
      <c r="D45" s="20"/>
      <c r="E45" s="20"/>
    </row>
    <row r="46" spans="1:7" x14ac:dyDescent="0.2">
      <c r="A46" s="19"/>
      <c r="B46" s="19"/>
      <c r="C46" s="19"/>
      <c r="D46" s="20"/>
      <c r="E46" s="20"/>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paperSize="141" scale="8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58BE85-A061-4F9D-87E0-322471619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6CB9791-5AC5-4EBD-B818-7938A6165A5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3AF7CF9-F30D-4032-85FD-D3FD606580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Erendira Castro Delgado</cp:lastModifiedBy>
  <cp:lastPrinted>2025-07-28T18:10:01Z</cp:lastPrinted>
  <dcterms:created xsi:type="dcterms:W3CDTF">2014-02-10T03:37:14Z</dcterms:created>
  <dcterms:modified xsi:type="dcterms:W3CDTF">2025-07-28T18:10:08Z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