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ecastrod\Documents\Vero\TERE\TRANSPARENCIA\Titulo V\2025\3ER TRIMESTRE 2025\ESTADOS E INFORMES PRESUPUESTALES\"/>
    </mc:Choice>
  </mc:AlternateContent>
  <xr:revisionPtr revIDLastSave="0" documentId="13_ncr:1_{06E22D04-F675-4331-BBD6-10146F44F942}" xr6:coauthVersionLast="47" xr6:coauthVersionMax="47" xr10:uidLastSave="{00000000-0000-0000-0000-000000000000}"/>
  <bookViews>
    <workbookView xWindow="-120" yWindow="-120" windowWidth="29040" windowHeight="15720" tabRatio="885" xr2:uid="{00000000-000D-0000-FFFF-FFFF00000000}"/>
  </bookViews>
  <sheets>
    <sheet name="COG" sheetId="6" r:id="rId1"/>
    <sheet name="CTG" sheetId="8" r:id="rId2"/>
    <sheet name="CA" sheetId="4" r:id="rId3"/>
    <sheet name="CFG" sheetId="5" r:id="rId4"/>
  </sheets>
  <definedNames>
    <definedName name="_xlnm._FilterDatabase" localSheetId="3" hidden="1">CFG!$A$3:$G$39</definedName>
    <definedName name="_xlnm._FilterDatabase" localSheetId="0" hidden="1">COG!$A$3:$G$75</definedName>
    <definedName name="_xlnm.Print_Area" localSheetId="0">COG!$A$1:$G$82</definedName>
    <definedName name="_xlnm.Print_Titles" localSheetId="0">COG!$2:$3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G14" i="4" s="1"/>
  <c r="D13" i="4"/>
  <c r="G13" i="4" s="1"/>
  <c r="D12" i="4"/>
  <c r="G12" i="4" s="1"/>
  <c r="D16" i="4"/>
  <c r="F17" i="4"/>
  <c r="E17" i="4"/>
  <c r="C17" i="4"/>
  <c r="B17" i="4"/>
  <c r="G16" i="4" l="1"/>
  <c r="D15" i="4"/>
  <c r="G15" i="4" s="1"/>
  <c r="F51" i="4" l="1"/>
  <c r="E51" i="4"/>
  <c r="C51" i="4"/>
  <c r="B51" i="4"/>
  <c r="D49" i="4"/>
  <c r="G49" i="4" s="1"/>
  <c r="D45" i="4"/>
  <c r="G45" i="4" s="1"/>
  <c r="D47" i="4"/>
  <c r="G47" i="4" s="1"/>
  <c r="D43" i="4"/>
  <c r="G43" i="4" s="1"/>
  <c r="D41" i="4"/>
  <c r="G41" i="4" s="1"/>
  <c r="D39" i="4"/>
  <c r="G39" i="4" s="1"/>
  <c r="D37" i="4"/>
  <c r="G37" i="4" s="1"/>
  <c r="D35" i="4"/>
  <c r="G35" i="4" s="1"/>
  <c r="F28" i="4"/>
  <c r="E28" i="4"/>
  <c r="D26" i="4"/>
  <c r="G26" i="4" s="1"/>
  <c r="D25" i="4"/>
  <c r="G25" i="4" s="1"/>
  <c r="D24" i="4"/>
  <c r="G24" i="4" s="1"/>
  <c r="D23" i="4"/>
  <c r="G23" i="4" s="1"/>
  <c r="C28" i="4"/>
  <c r="B28" i="4"/>
  <c r="D11" i="4"/>
  <c r="G11" i="4" s="1"/>
  <c r="D10" i="4"/>
  <c r="G10" i="4" s="1"/>
  <c r="D9" i="4"/>
  <c r="G9" i="4" s="1"/>
  <c r="D8" i="4"/>
  <c r="G8" i="4" s="1"/>
  <c r="D7" i="4"/>
  <c r="G7" i="4" s="1"/>
  <c r="D6" i="4"/>
  <c r="G6" i="4" s="1"/>
  <c r="D5" i="4"/>
  <c r="G5" i="4" l="1"/>
  <c r="G17" i="4" s="1"/>
  <c r="D17" i="4"/>
  <c r="G51" i="4"/>
  <c r="D51" i="4"/>
  <c r="G28" i="4"/>
  <c r="D28" i="4"/>
  <c r="D39" i="5" l="1"/>
  <c r="G39" i="5" s="1"/>
  <c r="D38" i="5"/>
  <c r="G38" i="5" s="1"/>
  <c r="D37" i="5"/>
  <c r="D36" i="5"/>
  <c r="G36" i="5" s="1"/>
  <c r="D33" i="5"/>
  <c r="G33" i="5" s="1"/>
  <c r="D32" i="5"/>
  <c r="G32" i="5" s="1"/>
  <c r="D31" i="5"/>
  <c r="G31" i="5" s="1"/>
  <c r="D30" i="5"/>
  <c r="G30" i="5" s="1"/>
  <c r="D29" i="5"/>
  <c r="G29" i="5" s="1"/>
  <c r="D28" i="5"/>
  <c r="G28" i="5" s="1"/>
  <c r="D27" i="5"/>
  <c r="G27" i="5" s="1"/>
  <c r="D26" i="5"/>
  <c r="G26" i="5" s="1"/>
  <c r="D25" i="5"/>
  <c r="G25" i="5" s="1"/>
  <c r="D22" i="5"/>
  <c r="G22" i="5" s="1"/>
  <c r="D21" i="5"/>
  <c r="G21" i="5" s="1"/>
  <c r="D20" i="5"/>
  <c r="G20" i="5" s="1"/>
  <c r="D19" i="5"/>
  <c r="G19" i="5" s="1"/>
  <c r="D18" i="5"/>
  <c r="G18" i="5" s="1"/>
  <c r="D17" i="5"/>
  <c r="G17" i="5" s="1"/>
  <c r="D16" i="5"/>
  <c r="G16" i="5" s="1"/>
  <c r="D13" i="5"/>
  <c r="G13" i="5" s="1"/>
  <c r="D12" i="5"/>
  <c r="D11" i="5"/>
  <c r="G11" i="5" s="1"/>
  <c r="D10" i="5"/>
  <c r="G10" i="5" s="1"/>
  <c r="D9" i="5"/>
  <c r="G9" i="5" s="1"/>
  <c r="D8" i="5"/>
  <c r="G8" i="5" s="1"/>
  <c r="D7" i="5"/>
  <c r="G7" i="5" s="1"/>
  <c r="D6" i="5"/>
  <c r="G6" i="5" s="1"/>
  <c r="F35" i="5"/>
  <c r="F24" i="5"/>
  <c r="F15" i="5"/>
  <c r="F5" i="5"/>
  <c r="E35" i="5"/>
  <c r="E24" i="5"/>
  <c r="E15" i="5"/>
  <c r="E5" i="5"/>
  <c r="C35" i="5"/>
  <c r="C24" i="5"/>
  <c r="C15" i="5"/>
  <c r="C5" i="5"/>
  <c r="B35" i="5"/>
  <c r="B24" i="5"/>
  <c r="B15" i="5"/>
  <c r="B5" i="5"/>
  <c r="F15" i="8"/>
  <c r="E15" i="8"/>
  <c r="D13" i="8"/>
  <c r="G13" i="8" s="1"/>
  <c r="D11" i="8"/>
  <c r="G11" i="8" s="1"/>
  <c r="D9" i="8"/>
  <c r="G9" i="8" s="1"/>
  <c r="D7" i="8"/>
  <c r="G7" i="8" s="1"/>
  <c r="D5" i="8"/>
  <c r="G5" i="8" s="1"/>
  <c r="C15" i="8"/>
  <c r="B15" i="8"/>
  <c r="D5" i="6"/>
  <c r="G5" i="6" s="1"/>
  <c r="D6" i="6"/>
  <c r="G6" i="6" s="1"/>
  <c r="D7" i="6"/>
  <c r="G7" i="6" s="1"/>
  <c r="D8" i="6"/>
  <c r="G8" i="6" s="1"/>
  <c r="D9" i="6"/>
  <c r="G9" i="6" s="1"/>
  <c r="D10" i="6"/>
  <c r="G10" i="6" s="1"/>
  <c r="D11" i="6"/>
  <c r="G11" i="6" s="1"/>
  <c r="D75" i="6"/>
  <c r="G75" i="6" s="1"/>
  <c r="D74" i="6"/>
  <c r="G74" i="6" s="1"/>
  <c r="D73" i="6"/>
  <c r="G73" i="6" s="1"/>
  <c r="D72" i="6"/>
  <c r="G72" i="6" s="1"/>
  <c r="D71" i="6"/>
  <c r="G71" i="6" s="1"/>
  <c r="D70" i="6"/>
  <c r="G70" i="6" s="1"/>
  <c r="D69" i="6"/>
  <c r="G69" i="6" s="1"/>
  <c r="D67" i="6"/>
  <c r="G67" i="6" s="1"/>
  <c r="D66" i="6"/>
  <c r="G66" i="6" s="1"/>
  <c r="D65" i="6"/>
  <c r="G65" i="6" s="1"/>
  <c r="D63" i="6"/>
  <c r="G63" i="6" s="1"/>
  <c r="D62" i="6"/>
  <c r="G62" i="6" s="1"/>
  <c r="D61" i="6"/>
  <c r="G61" i="6" s="1"/>
  <c r="D60" i="6"/>
  <c r="G60" i="6" s="1"/>
  <c r="D59" i="6"/>
  <c r="G59" i="6" s="1"/>
  <c r="D58" i="6"/>
  <c r="G58" i="6" s="1"/>
  <c r="D57" i="6"/>
  <c r="G57" i="6" s="1"/>
  <c r="D55" i="6"/>
  <c r="G55" i="6" s="1"/>
  <c r="D54" i="6"/>
  <c r="G54" i="6" s="1"/>
  <c r="D53" i="6"/>
  <c r="G53" i="6" s="1"/>
  <c r="D51" i="6"/>
  <c r="G51" i="6" s="1"/>
  <c r="D50" i="6"/>
  <c r="G50" i="6" s="1"/>
  <c r="D49" i="6"/>
  <c r="G49" i="6" s="1"/>
  <c r="D48" i="6"/>
  <c r="G48" i="6" s="1"/>
  <c r="D47" i="6"/>
  <c r="G47" i="6" s="1"/>
  <c r="D46" i="6"/>
  <c r="G46" i="6" s="1"/>
  <c r="D45" i="6"/>
  <c r="G45" i="6" s="1"/>
  <c r="D44" i="6"/>
  <c r="G44" i="6" s="1"/>
  <c r="D43" i="6"/>
  <c r="G43" i="6" s="1"/>
  <c r="D41" i="6"/>
  <c r="G41" i="6" s="1"/>
  <c r="D40" i="6"/>
  <c r="G40" i="6" s="1"/>
  <c r="D39" i="6"/>
  <c r="G39" i="6" s="1"/>
  <c r="D38" i="6"/>
  <c r="G38" i="6" s="1"/>
  <c r="D37" i="6"/>
  <c r="G37" i="6" s="1"/>
  <c r="D36" i="6"/>
  <c r="G36" i="6" s="1"/>
  <c r="D35" i="6"/>
  <c r="G35" i="6" s="1"/>
  <c r="D34" i="6"/>
  <c r="G34" i="6" s="1"/>
  <c r="D33" i="6"/>
  <c r="G33" i="6" s="1"/>
  <c r="D31" i="6"/>
  <c r="G31" i="6" s="1"/>
  <c r="D30" i="6"/>
  <c r="G30" i="6" s="1"/>
  <c r="D29" i="6"/>
  <c r="G29" i="6" s="1"/>
  <c r="D28" i="6"/>
  <c r="G28" i="6" s="1"/>
  <c r="D27" i="6"/>
  <c r="G27" i="6" s="1"/>
  <c r="D26" i="6"/>
  <c r="G26" i="6" s="1"/>
  <c r="D25" i="6"/>
  <c r="G25" i="6" s="1"/>
  <c r="D24" i="6"/>
  <c r="G24" i="6" s="1"/>
  <c r="D23" i="6"/>
  <c r="G23" i="6" s="1"/>
  <c r="D21" i="6"/>
  <c r="G21" i="6" s="1"/>
  <c r="D20" i="6"/>
  <c r="G20" i="6" s="1"/>
  <c r="D19" i="6"/>
  <c r="G19" i="6" s="1"/>
  <c r="D18" i="6"/>
  <c r="G18" i="6" s="1"/>
  <c r="D17" i="6"/>
  <c r="G17" i="6" s="1"/>
  <c r="D16" i="6"/>
  <c r="G16" i="6" s="1"/>
  <c r="D15" i="6"/>
  <c r="G15" i="6" s="1"/>
  <c r="D14" i="6"/>
  <c r="G14" i="6" s="1"/>
  <c r="D13" i="6"/>
  <c r="G13" i="6" s="1"/>
  <c r="F68" i="6"/>
  <c r="F64" i="6"/>
  <c r="F56" i="6"/>
  <c r="F52" i="6"/>
  <c r="F42" i="6"/>
  <c r="F32" i="6"/>
  <c r="F22" i="6"/>
  <c r="F12" i="6"/>
  <c r="F4" i="6"/>
  <c r="E68" i="6"/>
  <c r="E64" i="6"/>
  <c r="E56" i="6"/>
  <c r="E52" i="6"/>
  <c r="E42" i="6"/>
  <c r="E32" i="6"/>
  <c r="E22" i="6"/>
  <c r="E12" i="6"/>
  <c r="E4" i="6"/>
  <c r="C68" i="6"/>
  <c r="C64" i="6"/>
  <c r="C56" i="6"/>
  <c r="C52" i="6"/>
  <c r="C42" i="6"/>
  <c r="C32" i="6"/>
  <c r="C22" i="6"/>
  <c r="C12" i="6"/>
  <c r="C4" i="6"/>
  <c r="B68" i="6"/>
  <c r="B64" i="6"/>
  <c r="B56" i="6"/>
  <c r="B52" i="6"/>
  <c r="B42" i="6"/>
  <c r="B32" i="6"/>
  <c r="B22" i="6"/>
  <c r="B12" i="6"/>
  <c r="B4" i="6"/>
  <c r="D52" i="6" l="1"/>
  <c r="G52" i="6" s="1"/>
  <c r="D42" i="6"/>
  <c r="G42" i="6" s="1"/>
  <c r="D68" i="6"/>
  <c r="G68" i="6" s="1"/>
  <c r="D12" i="6"/>
  <c r="G12" i="6" s="1"/>
  <c r="D22" i="6"/>
  <c r="G22" i="6" s="1"/>
  <c r="D32" i="6"/>
  <c r="G32" i="6" s="1"/>
  <c r="D64" i="6"/>
  <c r="G64" i="6" s="1"/>
  <c r="D56" i="6"/>
  <c r="G56" i="6" s="1"/>
  <c r="F76" i="6"/>
  <c r="B76" i="6"/>
  <c r="C76" i="6"/>
  <c r="D4" i="6"/>
  <c r="E76" i="6"/>
  <c r="D15" i="8"/>
  <c r="B41" i="5"/>
  <c r="G24" i="5"/>
  <c r="G15" i="5"/>
  <c r="D35" i="5"/>
  <c r="G37" i="5"/>
  <c r="G35" i="5" s="1"/>
  <c r="D5" i="5"/>
  <c r="G12" i="5"/>
  <c r="G5" i="5" s="1"/>
  <c r="C41" i="5"/>
  <c r="E41" i="5"/>
  <c r="F41" i="5"/>
  <c r="D24" i="5"/>
  <c r="D15" i="5"/>
  <c r="G15" i="8"/>
  <c r="D41" i="5" l="1"/>
  <c r="D76" i="6"/>
  <c r="G4" i="6"/>
  <c r="G76" i="6" s="1"/>
  <c r="G41" i="5"/>
</calcChain>
</file>

<file path=xl/sharedStrings.xml><?xml version="1.0" encoding="utf-8"?>
<sst xmlns="http://schemas.openxmlformats.org/spreadsheetml/2006/main" count="195" uniqueCount="142">
  <si>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</si>
  <si>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</si>
  <si>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</si>
  <si>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</si>
  <si>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</si>
  <si>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</si>
  <si>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</si>
  <si>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</si>
  <si>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</si>
  <si>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</si>
  <si>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</si>
  <si>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</si>
  <si>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</si>
  <si>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</si>
  <si>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</si>
  <si>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</si>
  <si>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</si>
  <si>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</si>
  <si>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</si>
  <si>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</si>
  <si>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</si>
  <si>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</si>
  <si>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</si>
  <si>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</si>
  <si>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</si>
  <si>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</si>
  <si>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</si>
  <si>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</si>
  <si>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</si>
  <si>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</si>
  <si>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</si>
  <si>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</si>
  <si>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</si>
  <si>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Seguridad Social</t>
  </si>
  <si>
    <t>Previsiones</t>
  </si>
  <si>
    <t>Donativos</t>
  </si>
  <si>
    <t>Participaciones</t>
  </si>
  <si>
    <t>Aportaciones</t>
  </si>
  <si>
    <t>Convenios</t>
  </si>
  <si>
    <t>Pensiones y Jubilaciones</t>
  </si>
  <si>
    <t>Legislación</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</si>
  <si>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</si>
  <si>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</si>
  <si>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</si>
  <si>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</si>
  <si>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</si>
  <si>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</si>
  <si>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</si>
  <si>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</si>
  <si>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</si>
  <si>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Concepto</t>
  </si>
  <si>
    <t>Aprobado</t>
  </si>
  <si>
    <t>Modificado</t>
  </si>
  <si>
    <t>Devengado</t>
  </si>
  <si>
    <t>Pagado</t>
  </si>
  <si>
    <t>Subejercicio</t>
  </si>
  <si>
    <t>Egresos</t>
  </si>
  <si>
    <t>Servicios Personales</t>
  </si>
  <si>
    <t>Servicios Generales</t>
  </si>
  <si>
    <t>Inversión Pública</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</si>
  <si>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</si>
  <si>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</si>
  <si>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</si>
  <si>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</si>
  <si>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</si>
  <si>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</si>
  <si>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</si>
  <si>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</si>
  <si>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</si>
  <si>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</si>
  <si>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</si>
  <si>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</si>
  <si>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</si>
  <si>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</si>
  <si>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</si>
  <si>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</si>
  <si>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</si>
  <si>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</si>
  <si>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</si>
  <si>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</si>
  <si>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</si>
  <si>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</si>
  <si>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</si>
  <si>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</si>
  <si>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</si>
  <si>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</si>
  <si>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</si>
  <si>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</si>
  <si>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</si>
  <si>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</si>
  <si>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</si>
  <si>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</si>
  <si>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</si>
  <si>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</si>
  <si>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</si>
  <si>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</si>
  <si>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</si>
  <si>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</si>
  <si>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</si>
  <si>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</si>
  <si>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</si>
  <si>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</si>
  <si>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</si>
  <si>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</si>
  <si>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</si>
  <si>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</si>
  <si>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</si>
  <si>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</si>
  <si>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</si>
  <si>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</si>
  <si>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</si>
  <si>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</si>
  <si>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</si>
  <si>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</si>
  <si>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</si>
  <si>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“Bajo protesta de decir verdad declaramos que los Estados Financieros y sus notas, son razonablemente correctos y son responsabilidad del emisor”</t>
  </si>
  <si>
    <t>Coordinación de la Política de Gobierno</t>
  </si>
  <si>
    <t>Materiales y Suministros</t>
  </si>
  <si>
    <t>Transferencias, Asignaciones, Subsidios y Otras Ayudas</t>
  </si>
  <si>
    <t>Bienes Muebles, Inmuebles e Intangibles</t>
  </si>
  <si>
    <t>Inversiones Financieras y Otras Provisiones</t>
  </si>
  <si>
    <t>Participaciones y Aportaciones</t>
  </si>
  <si>
    <t>Total del Egreso</t>
  </si>
  <si>
    <t>Órganos Autónomos</t>
  </si>
  <si>
    <t>Entidades Paraestatales Empresariales Financieras No Monetarias con Participación Estatal Mayoritaria</t>
  </si>
  <si>
    <t>Entidades Paramunicipales (en sus diferentes clasificaciones)</t>
  </si>
  <si>
    <t>Servicios de Comunicación Social y Publicidad</t>
  </si>
  <si>
    <t>Inversiones Para el Fomento de Actividades Productivas</t>
  </si>
  <si>
    <t>31120M26A010100 GERENCIA GENERAL</t>
  </si>
  <si>
    <t>31120M26A010200 GERENCIA ADMINISTRATIVA</t>
  </si>
  <si>
    <t>31120M26A010300 GERENCIA AGUA POTABLE</t>
  </si>
  <si>
    <t>31120M26A010400 GERENCIA INGENIERIA Y PR</t>
  </si>
  <si>
    <t>31120M26A010500 GERENCIA COMERCIAL</t>
  </si>
  <si>
    <t>31120M26A010600 GERENCIA JURIDICO</t>
  </si>
  <si>
    <t>31120M26A010700 GERENCIA CALIDAD DEL AGU</t>
  </si>
  <si>
    <t>31120M26A010800 PTAR</t>
  </si>
  <si>
    <t>31120M26A010900 GERENCIA ALCANTARILLADO</t>
  </si>
  <si>
    <t>31120M26A011000 GERENCIA MANTENIMIENTO</t>
  </si>
  <si>
    <t>COMITÉ MUNICIPAL DE AGUA POTABLE Y ALCANTARILLADO DE SALAMANCA, GUANAJUATO.
Estado Analítico del Ejercicio del Presupuesto de Egresos
Clasificación Administrativa
Del 01 de enero al 30 de septiembre de 2025
(Cifras en Pesos)</t>
  </si>
  <si>
    <t>COMITÉ MUNICIPAL DE AGUA POTABLE Y ALCANTARILLADO DE SALAMANCA, GUANAJUATO.
Estado Analítico del Ejercicio del Presupuesto de Egresos
Clasificación Económica (por Tipo de Gasto)
Del 01 de enero al 30 de septiembre de 2025
(Cifras en Pesos)</t>
  </si>
  <si>
    <t>COMITÉ MUNICIPAL DE AGUA POTABLE Y ALCANTARILLADO DE SALAMANCA, GUANAJUATO.
Estado Analítico del Ejercicio del Presupuesto de Egresos
Clasificación por Objeto del Gasto (Capítulo y Concepto)
Del 01 de enero al 30 de septiembre de 2025
(Cifras en Pesos)</t>
  </si>
  <si>
    <t>COMITÉ MUNICIPAL DE AGUA POTABLE Y ALCANTARILLADO DE SALAMANCA, GUANAJUATO.
Estado Analítico del Ejercicio del Presupuesto de Egresos
Clasificación Funcional (Finalidad y Función)
Del 01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</si>
</sst>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0"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theme="0"/>
      <name val="Arial"/>
      <family val="2"/>
    </font>
    <font>
      <b/>
      <sz val="8"/>
      <color theme="0"/>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7">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165" fontId="2"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cellStyleXfs>
  <cellXfs count="42">
    <xf numFmtId="0" fontId="0" fillId="0" borderId="0" xfId="0"/>
    <xf numFmtId="0" fontId="0" fillId="0" borderId="0" xfId="0" applyProtection="1">
      <protection locked="0"/>
    </xf>
    <xf numFmtId="4" fontId="7" fillId="2" borderId="3" xfId="9" applyNumberFormat="1" applyFont="1" applyFill="1" applyBorder="1" applyAlignment="1">
      <alignment horizontal="center" vertical="center" wrapText="1"/>
    </xf>
    <xf numFmtId="4" fontId="3" fillId="0" borderId="7" xfId="9" applyNumberFormat="1" applyFont="1" applyBorder="1" applyAlignment="1">
      <alignment horizontal="center" vertical="center" wrapText="1"/>
    </xf>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5" xfId="0" applyFont="1" applyBorder="1" applyAlignment="1" applyProtection="1">
      <alignment horizontal="center"/>
      <protection locked="0"/>
    </xf>
    <xf numFmtId="0" fontId="7" fillId="0" borderId="1" xfId="0" applyFont="1" applyBorder="1" applyAlignment="1">
      <alignment horizontal="left"/>
    </xf>
    <xf numFmtId="0" fontId="9" fillId="0" borderId="1" xfId="0" applyFont="1" applyBorder="1" applyAlignment="1">
      <alignment horizontal="left"/>
    </xf>
    <xf numFmtId="0" fontId="7" fillId="0" borderId="9" xfId="9" applyFont="1" applyBorder="1" applyAlignment="1">
      <alignment horizontal="center" vertical="center" wrapText="1"/>
    </xf>
    <xf numFmtId="3" fontId="3" fillId="0" borderId="9" xfId="0" applyNumberFormat="1" applyFont="1" applyBorder="1" applyProtection="1">
      <protection locked="0"/>
    </xf>
    <xf numFmtId="3" fontId="7" fillId="0" borderId="3" xfId="0" applyNumberFormat="1" applyFont="1" applyBorder="1" applyProtection="1">
      <protection locked="0"/>
    </xf>
    <xf numFmtId="3" fontId="3" fillId="0" borderId="8" xfId="0" applyNumberFormat="1" applyFont="1" applyBorder="1" applyProtection="1">
      <protection locked="0"/>
    </xf>
    <xf numFmtId="3" fontId="7" fillId="0" borderId="8" xfId="0" applyNumberFormat="1" applyFont="1" applyBorder="1" applyProtection="1">
      <protection locked="0"/>
    </xf>
    <xf numFmtId="3" fontId="7" fillId="0" borderId="7" xfId="0" applyNumberFormat="1" applyFont="1" applyBorder="1" applyProtection="1">
      <protection locked="0"/>
    </xf>
    <xf numFmtId="3" fontId="7" fillId="0" borderId="9" xfId="0" applyNumberFormat="1" applyFont="1" applyBorder="1" applyProtection="1">
      <protection locked="0"/>
    </xf>
    <xf numFmtId="0" fontId="7" fillId="2" borderId="7" xfId="9" applyFont="1" applyFill="1" applyBorder="1" applyAlignment="1">
      <alignment vertical="center"/>
    </xf>
    <xf numFmtId="0" fontId="7" fillId="2" borderId="9" xfId="9" applyFont="1" applyFill="1" applyBorder="1" applyAlignment="1">
      <alignment horizontal="center" vertical="center"/>
    </xf>
    <xf numFmtId="0" fontId="3" fillId="0" borderId="7" xfId="9" applyFont="1" applyBorder="1" applyAlignment="1">
      <alignment horizontal="left" vertical="center" indent="1"/>
    </xf>
    <xf numFmtId="0" fontId="3" fillId="0" borderId="9" xfId="0" applyFont="1" applyBorder="1" applyAlignment="1" applyProtection="1">
      <alignment horizontal="left" indent="1"/>
      <protection locked="0"/>
    </xf>
    <xf numFmtId="0" fontId="7" fillId="0" borderId="3" xfId="0" applyFont="1" applyBorder="1" applyAlignment="1" applyProtection="1">
      <alignment horizontal="center"/>
      <protection locked="0"/>
    </xf>
    <xf numFmtId="0" fontId="7" fillId="0" borderId="1" xfId="9" applyFont="1" applyBorder="1" applyAlignment="1">
      <alignment vertical="center"/>
    </xf>
    <xf numFmtId="0" fontId="0" fillId="0" borderId="1" xfId="0" applyBorder="1" applyAlignment="1" applyProtection="1">
      <alignment horizontal="left" indent="1"/>
      <protection locked="0"/>
    </xf>
    <xf numFmtId="0" fontId="7" fillId="0" borderId="4" xfId="0" applyFont="1" applyBorder="1" applyAlignment="1" applyProtection="1">
      <alignment horizontal="center"/>
      <protection locked="0"/>
    </xf>
    <xf numFmtId="0" fontId="0" fillId="0" borderId="1" xfId="0" applyBorder="1" applyAlignment="1" applyProtection="1">
      <alignment horizontal="left" wrapText="1" indent="1"/>
      <protection locked="0"/>
    </xf>
    <xf numFmtId="0" fontId="7" fillId="0" borderId="1" xfId="0" applyFont="1" applyBorder="1"/>
    <xf numFmtId="0" fontId="7" fillId="0" borderId="9" xfId="0" applyFont="1" applyBorder="1"/>
    <xf numFmtId="0" fontId="3" fillId="0" borderId="12" xfId="0" applyFont="1" applyBorder="1"/>
    <xf numFmtId="0" fontId="7" fillId="0" borderId="12" xfId="0" applyFont="1" applyBorder="1" applyAlignment="1" applyProtection="1">
      <alignment horizontal="center"/>
      <protection locked="0"/>
    </xf>
    <xf numFmtId="0" fontId="3" fillId="0" borderId="1" xfId="0" applyFont="1" applyBorder="1" applyAlignment="1">
      <alignment horizontal="left" wrapText="1" indent="1"/>
    </xf>
    <xf numFmtId="0" fontId="3" fillId="0" borderId="12" xfId="0" applyFont="1" applyBorder="1" applyAlignment="1">
      <alignment horizontal="left" wrapText="1" indent="1"/>
    </xf>
    <xf numFmtId="0" fontId="3" fillId="0" borderId="1" xfId="0" applyFont="1" applyBorder="1" applyAlignment="1">
      <alignment horizontal="left" indent="1"/>
    </xf>
    <xf numFmtId="0" fontId="3" fillId="0" borderId="1" xfId="0" applyFont="1" applyBorder="1" applyAlignment="1">
      <alignment horizontal="left"/>
    </xf>
    <xf numFmtId="0" fontId="3" fillId="0" borderId="12" xfId="0" applyFont="1" applyBorder="1" applyAlignment="1">
      <alignment horizontal="left" indent="1"/>
    </xf>
    <xf numFmtId="4" fontId="7" fillId="2" borderId="7" xfId="9" applyNumberFormat="1" applyFont="1" applyFill="1" applyBorder="1" applyAlignment="1">
      <alignment horizontal="center" vertical="center" wrapText="1"/>
    </xf>
    <xf numFmtId="4" fontId="7" fillId="2" borderId="8" xfId="9" applyNumberFormat="1" applyFont="1" applyFill="1" applyBorder="1" applyAlignment="1">
      <alignment horizontal="center" vertical="center" wrapText="1"/>
    </xf>
    <xf numFmtId="0" fontId="7" fillId="2" borderId="11" xfId="9" applyFont="1" applyFill="1" applyBorder="1" applyAlignment="1" applyProtection="1">
      <alignment horizontal="center" vertical="center" wrapText="1"/>
      <protection locked="0"/>
    </xf>
    <xf numFmtId="0" fontId="7" fillId="2" borderId="10" xfId="9" applyFont="1" applyFill="1" applyBorder="1" applyAlignment="1" applyProtection="1">
      <alignment horizontal="center" vertical="center" wrapText="1"/>
      <protection locked="0"/>
    </xf>
    <xf numFmtId="0" fontId="7" fillId="2" borderId="2" xfId="9" applyFont="1" applyFill="1" applyBorder="1" applyAlignment="1" applyProtection="1">
      <alignment horizontal="center" vertical="center" wrapText="1"/>
      <protection locked="0"/>
    </xf>
    <xf numFmtId="0" fontId="7" fillId="2" borderId="4" xfId="9" applyFont="1" applyFill="1" applyBorder="1" applyAlignment="1" applyProtection="1">
      <alignment horizontal="center" vertical="center" wrapText="1"/>
      <protection locked="0"/>
    </xf>
    <xf numFmtId="0" fontId="7" fillId="2" borderId="5" xfId="9" applyFont="1" applyFill="1" applyBorder="1" applyAlignment="1" applyProtection="1">
      <alignment horizontal="center" vertical="center" wrapText="1"/>
      <protection locked="0"/>
    </xf>
    <xf numFmtId="0" fontId="7" fillId="2" borderId="6" xfId="9" applyFont="1" applyFill="1" applyBorder="1" applyAlignment="1" applyProtection="1">
      <alignment horizontal="center" vertical="center" wrapText="1"/>
      <protection locked="0"/>
    </xf>
  </cellXfs>
  <cellStyles count="27">
    <cellStyle name="=C:\WINNT\SYSTEM32\COMMAND.COM" xfId="16" xr:uid="{C57FCA18-401F-412A-BE5B-C631B7BC0CCD}"/>
    <cellStyle name="Euro" xfId="1" xr:uid="{00000000-0005-0000-0000-000000000000}"/>
    <cellStyle name="Millares 2" xfId="2" xr:uid="{00000000-0005-0000-0000-000001000000}"/>
    <cellStyle name="Millares 2 2" xfId="3" xr:uid="{00000000-0005-0000-0000-000002000000}"/>
    <cellStyle name="Millares 2 2 2" xfId="18" xr:uid="{160AA739-EDD5-458A-A6D6-A72FA2AAF02B}"/>
    <cellStyle name="Millares 2 3" xfId="4" xr:uid="{00000000-0005-0000-0000-000003000000}"/>
    <cellStyle name="Millares 2 3 2" xfId="19" xr:uid="{7D0143F0-0B94-4BC4-83F7-A4031DC7FA6F}"/>
    <cellStyle name="Millares 2 4" xfId="17" xr:uid="{5D234738-FCFE-4FDA-934B-D3C87F372B2B}"/>
    <cellStyle name="Millares 3" xfId="5" xr:uid="{00000000-0005-0000-0000-000004000000}"/>
    <cellStyle name="Millares 3 2" xfId="20" xr:uid="{0DF5F6D3-0775-42EF-84AD-B369F83141DD}"/>
    <cellStyle name="Moneda 2" xfId="6" xr:uid="{00000000-0005-0000-0000-000005000000}"/>
    <cellStyle name="Moneda 2 2" xfId="21" xr:uid="{1C593570-CBD0-4E76-95D5-3BED4BCACFD4}"/>
    <cellStyle name="Normal" xfId="0" builtinId="0"/>
    <cellStyle name="Normal 2" xfId="7" xr:uid="{00000000-0005-0000-0000-000007000000}"/>
    <cellStyle name="Normal 2 2" xfId="8" xr:uid="{00000000-0005-0000-0000-000008000000}"/>
    <cellStyle name="Normal 2 3" xfId="26" xr:uid="{7AEC762B-8092-4EE4-8032-855C7B58A6CB}"/>
    <cellStyle name="Normal 2 4" xfId="22" xr:uid="{9CA1416C-D399-4AB3-982F-9FBF7A1BFFE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4" xr:uid="{4D67847F-403D-43A9-9166-21D21B676BDD}"/>
    <cellStyle name="Normal 6 3" xfId="23" xr:uid="{257858A7-8571-43FB-B925-45E46DC737C8}"/>
    <cellStyle name="Porcentual 2" xfId="25" xr:uid="{F7889E50-18B8-4FF7-9E1D-1F1D0E95D0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1531620</xdr:colOff>
      <xdr:row>0</xdr:row>
      <xdr:rowOff>114300</xdr:rowOff>
    </xdr:from>
    <xdr:to>
      <xdr:col>0</xdr:col>
      <xdr:colOff>2083308</xdr:colOff>
      <xdr:row>0</xdr:row>
      <xdr:rowOff>659892</xdr:rowOff>
    </xdr:to>
    <xdr:pic>
      <xdr:nvPicPr>
        <xdr:cNvPr id="2" name="Imagen 1">
          <a:extLst>
            <a:ext uri="{FF2B5EF4-FFF2-40B4-BE49-F238E27FC236}">
              <a16:creationId xmlns:a16="http://schemas.microsoft.com/office/drawing/2014/main" id="{58884D83-DD44-4C5E-BDC6-84AADDB65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620" y="114300"/>
          <a:ext cx="551688" cy="545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1093470</xdr:colOff>
      <xdr:row>0</xdr:row>
      <xdr:rowOff>83820</xdr:rowOff>
    </xdr:from>
    <xdr:to>
      <xdr:col>0</xdr:col>
      <xdr:colOff>1645158</xdr:colOff>
      <xdr:row>0</xdr:row>
      <xdr:rowOff>629412</xdr:rowOff>
    </xdr:to>
    <xdr:pic>
      <xdr:nvPicPr>
        <xdr:cNvPr id="2" name="Imagen 1">
          <a:extLst>
            <a:ext uri="{FF2B5EF4-FFF2-40B4-BE49-F238E27FC236}">
              <a16:creationId xmlns:a16="http://schemas.microsoft.com/office/drawing/2014/main" id="{C798390C-EB9F-4419-A21D-15C1B903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470" y="83820"/>
          <a:ext cx="551688" cy="545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2042160</xdr:colOff>
      <xdr:row>0</xdr:row>
      <xdr:rowOff>81915</xdr:rowOff>
    </xdr:from>
    <xdr:to>
      <xdr:col>0</xdr:col>
      <xdr:colOff>2593848</xdr:colOff>
      <xdr:row>0</xdr:row>
      <xdr:rowOff>627507</xdr:rowOff>
    </xdr:to>
    <xdr:pic>
      <xdr:nvPicPr>
        <xdr:cNvPr id="2" name="Imagen 1">
          <a:extLst>
            <a:ext uri="{FF2B5EF4-FFF2-40B4-BE49-F238E27FC236}">
              <a16:creationId xmlns:a16="http://schemas.microsoft.com/office/drawing/2014/main" id="{70A5A67B-DFA6-4EE3-B3E6-13E9FA27C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2160" y="81915"/>
          <a:ext cx="551688" cy="545592"/>
        </a:xfrm>
        <a:prstGeom prst="rect">
          <a:avLst/>
        </a:prstGeom>
      </xdr:spPr>
    </xdr:pic>
    <xdr:clientData/>
  </xdr:twoCellAnchor>
  <xdr:twoCellAnchor editAs="oneCell">
    <xdr:from>
      <xdr:col>0</xdr:col>
      <xdr:colOff>2042160</xdr:colOff>
      <xdr:row>18</xdr:row>
      <xdr:rowOff>72390</xdr:rowOff>
    </xdr:from>
    <xdr:to>
      <xdr:col>0</xdr:col>
      <xdr:colOff>2593848</xdr:colOff>
      <xdr:row>18</xdr:row>
      <xdr:rowOff>617982</xdr:rowOff>
    </xdr:to>
    <xdr:pic>
      <xdr:nvPicPr>
        <xdr:cNvPr id="3" name="Imagen 2">
          <a:extLst>
            <a:ext uri="{FF2B5EF4-FFF2-40B4-BE49-F238E27FC236}">
              <a16:creationId xmlns:a16="http://schemas.microsoft.com/office/drawing/2014/main" id="{3E0EEB95-7B4B-4D80-B27A-7D2058D93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2160" y="3396615"/>
          <a:ext cx="551688" cy="545592"/>
        </a:xfrm>
        <a:prstGeom prst="rect">
          <a:avLst/>
        </a:prstGeom>
      </xdr:spPr>
    </xdr:pic>
    <xdr:clientData/>
  </xdr:twoCellAnchor>
  <xdr:twoCellAnchor editAs="oneCell">
    <xdr:from>
      <xdr:col>0</xdr:col>
      <xdr:colOff>2051685</xdr:colOff>
      <xdr:row>30</xdr:row>
      <xdr:rowOff>100965</xdr:rowOff>
    </xdr:from>
    <xdr:to>
      <xdr:col>0</xdr:col>
      <xdr:colOff>2603373</xdr:colOff>
      <xdr:row>30</xdr:row>
      <xdr:rowOff>646557</xdr:rowOff>
    </xdr:to>
    <xdr:pic>
      <xdr:nvPicPr>
        <xdr:cNvPr id="4" name="Imagen 3">
          <a:extLst>
            <a:ext uri="{FF2B5EF4-FFF2-40B4-BE49-F238E27FC236}">
              <a16:creationId xmlns:a16="http://schemas.microsoft.com/office/drawing/2014/main" id="{1743C597-080B-4DEE-91AB-66C215CD7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1685" y="5835015"/>
          <a:ext cx="551688" cy="5455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1992630</xdr:colOff>
      <xdr:row>0</xdr:row>
      <xdr:rowOff>106680</xdr:rowOff>
    </xdr:from>
    <xdr:to>
      <xdr:col>0</xdr:col>
      <xdr:colOff>2544318</xdr:colOff>
      <xdr:row>0</xdr:row>
      <xdr:rowOff>652272</xdr:rowOff>
    </xdr:to>
    <xdr:pic>
      <xdr:nvPicPr>
        <xdr:cNvPr id="2" name="Imagen 1">
          <a:extLst>
            <a:ext uri="{FF2B5EF4-FFF2-40B4-BE49-F238E27FC236}">
              <a16:creationId xmlns:a16="http://schemas.microsoft.com/office/drawing/2014/main" id="{A87385E5-F6BF-4E17-BD4C-27517E0600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2630" y="106680"/>
          <a:ext cx="551688" cy="5455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8"/>
  <sheetViews>
    <sheetView showGridLines="0" tabSelected="1" zoomScaleNormal="100" workbookViewId="0">
      <selection activeCell="I4" sqref="I4"/>
    </sheetView>
  </sheetViews>
  <sheetFormatPr baseColWidth="10" defaultColWidth="12" defaultRowHeight="11.25" x14ac:dyDescent="0.2"/>
  <cols>
    <col min="1" max="1" width="62.83203125" style="1" customWidth="1"/>
    <col min="2" max="2" width="14.1640625" style="1" customWidth="1"/>
    <col min="3" max="4" width="19.5" style="1" customWidth="1"/>
    <col min="5" max="6" width="17.33203125" style="1" customWidth="1"/>
    <col min="7" max="7" width="16.5" style="1" customWidth="1"/>
    <col min="8" max="16384" width="12" style="1"/>
  </cols>
  <sheetData>
    <row r="1" spans="1:8" ht="60.6" customHeight="1" x14ac:dyDescent="0.2">
      <c r="A1" s="39" t="s">
        <v>140</v>
      </c>
      <c r="B1" s="40"/>
      <c r="C1" s="40"/>
      <c r="D1" s="40"/>
      <c r="E1" s="40"/>
      <c r="F1" s="40"/>
      <c r="G1" s="41"/>
    </row>
    <row r="2" spans="1:8" x14ac:dyDescent="0.2">
      <c r="A2" s="16"/>
      <c r="B2" s="39" t="s">
        <v>56</v>
      </c>
      <c r="C2" s="40"/>
      <c r="D2" s="40"/>
      <c r="E2" s="40"/>
      <c r="F2" s="41"/>
      <c r="G2" s="34" t="s">
        <v>55</v>
      </c>
    </row>
    <row r="3" spans="1:8" ht="24.95" customHeight="1" x14ac:dyDescent="0.2">
      <c r="A3" s="17" t="s">
        <v>50</v>
      </c>
      <c r="B3" s="2" t="s">
        <v>51</v>
      </c>
      <c r="C3" s="2" t="s">
        <v>114</v>
      </c>
      <c r="D3" s="2" t="s">
        <v>52</v>
      </c>
      <c r="E3" s="2" t="s">
        <v>53</v>
      </c>
      <c r="F3" s="2" t="s">
        <v>54</v>
      </c>
      <c r="G3" s="35"/>
    </row>
    <row r="4" spans="1:8" x14ac:dyDescent="0.2">
      <c r="A4" s="7" t="s">
        <v>57</v>
      </c>
      <c r="B4" s="14">
        <f>SUM(B5:B11)</f>
        <v>120507832.81</v>
      </c>
      <c r="C4" s="14">
        <f>SUM(C5:C11)</f>
        <v>0</v>
      </c>
      <c r="D4" s="14">
        <f>B4+C4</f>
        <v>120507832.81</v>
      </c>
      <c r="E4" s="14">
        <f>SUM(E5:E11)</f>
        <v>79091233.379999995</v>
      </c>
      <c r="F4" s="14">
        <f>SUM(F5:F11)</f>
        <v>79091233.379999995</v>
      </c>
      <c r="G4" s="14">
        <f>D4-E4</f>
        <v>41416599.430000007</v>
      </c>
    </row>
    <row r="5" spans="1:8" x14ac:dyDescent="0.2">
      <c r="A5" s="31" t="s">
        <v>61</v>
      </c>
      <c r="B5" s="10">
        <v>65018394.020000003</v>
      </c>
      <c r="C5" s="10">
        <v>-900328.17</v>
      </c>
      <c r="D5" s="10">
        <f t="shared" ref="D5:D68" si="0">B5+C5</f>
        <v>64118065.850000001</v>
      </c>
      <c r="E5" s="10">
        <v>45594522.100000001</v>
      </c>
      <c r="F5" s="10">
        <v>45594522.100000001</v>
      </c>
      <c r="G5" s="10">
        <f t="shared" ref="G5:G68" si="1">D5-E5</f>
        <v>18523543.75</v>
      </c>
      <c r="H5" s="5">
        <v>1100</v>
      </c>
    </row>
    <row r="6" spans="1:8" x14ac:dyDescent="0.2">
      <c r="A6" s="31" t="s">
        <v>62</v>
      </c>
      <c r="B6" s="10">
        <v>108000</v>
      </c>
      <c r="C6" s="10">
        <v>650000</v>
      </c>
      <c r="D6" s="10">
        <f t="shared" si="0"/>
        <v>758000</v>
      </c>
      <c r="E6" s="10">
        <v>272146.67</v>
      </c>
      <c r="F6" s="10">
        <v>272146.67</v>
      </c>
      <c r="G6" s="10">
        <f t="shared" si="1"/>
        <v>485853.33</v>
      </c>
      <c r="H6" s="5">
        <v>1200</v>
      </c>
    </row>
    <row r="7" spans="1:8" x14ac:dyDescent="0.2">
      <c r="A7" s="31" t="s">
        <v>63</v>
      </c>
      <c r="B7" s="10">
        <v>13164122.689999999</v>
      </c>
      <c r="C7" s="10">
        <v>646156.9</v>
      </c>
      <c r="D7" s="10">
        <f t="shared" si="0"/>
        <v>13810279.59</v>
      </c>
      <c r="E7" s="10">
        <v>5007254.96</v>
      </c>
      <c r="F7" s="10">
        <v>5007254.96</v>
      </c>
      <c r="G7" s="10">
        <f t="shared" si="1"/>
        <v>8803024.629999999</v>
      </c>
      <c r="H7" s="5">
        <v>1300</v>
      </c>
    </row>
    <row r="8" spans="1:8" x14ac:dyDescent="0.2">
      <c r="A8" s="31" t="s">
        <v>33</v>
      </c>
      <c r="B8" s="10">
        <v>22409675.329999998</v>
      </c>
      <c r="C8" s="10">
        <v>-1755266.71</v>
      </c>
      <c r="D8" s="10">
        <f t="shared" si="0"/>
        <v>20654408.619999997</v>
      </c>
      <c r="E8" s="10">
        <v>13012117.4</v>
      </c>
      <c r="F8" s="10">
        <v>13012117.4</v>
      </c>
      <c r="G8" s="10">
        <f t="shared" si="1"/>
        <v>7642291.2199999969</v>
      </c>
      <c r="H8" s="5">
        <v>1400</v>
      </c>
    </row>
    <row r="9" spans="1:8" x14ac:dyDescent="0.2">
      <c r="A9" s="31" t="s">
        <v>64</v>
      </c>
      <c r="B9" s="10">
        <v>19632640.77</v>
      </c>
      <c r="C9" s="10">
        <v>1359437.98</v>
      </c>
      <c r="D9" s="10">
        <f t="shared" si="0"/>
        <v>20992078.75</v>
      </c>
      <c r="E9" s="10">
        <v>15205192.25</v>
      </c>
      <c r="F9" s="10">
        <v>15205192.25</v>
      </c>
      <c r="G9" s="10">
        <f t="shared" si="1"/>
        <v>5786886.5</v>
      </c>
      <c r="H9" s="5">
        <v>1500</v>
      </c>
    </row>
    <row r="10" spans="1:8" x14ac:dyDescent="0.2">
      <c r="A10" s="31" t="s">
        <v>34</v>
      </c>
      <c r="B10" s="10">
        <v>175000</v>
      </c>
      <c r="C10" s="10">
        <v>0</v>
      </c>
      <c r="D10" s="10">
        <f t="shared" si="0"/>
        <v>175000</v>
      </c>
      <c r="E10" s="10">
        <v>0</v>
      </c>
      <c r="F10" s="10">
        <v>0</v>
      </c>
      <c r="G10" s="10">
        <f t="shared" si="1"/>
        <v>175000</v>
      </c>
      <c r="H10" s="5">
        <v>1600</v>
      </c>
    </row>
    <row r="11" spans="1:8" x14ac:dyDescent="0.2">
      <c r="A11" s="31" t="s">
        <v>65</v>
      </c>
      <c r="B11" s="10">
        <v>0</v>
      </c>
      <c r="C11" s="10">
        <v>0</v>
      </c>
      <c r="D11" s="10">
        <f t="shared" si="0"/>
        <v>0</v>
      </c>
      <c r="E11" s="10">
        <v>0</v>
      </c>
      <c r="F11" s="10">
        <v>0</v>
      </c>
      <c r="G11" s="10">
        <f t="shared" si="1"/>
        <v>0</v>
      </c>
      <c r="H11" s="5">
        <v>1700</v>
      </c>
    </row>
    <row r="12" spans="1:8" x14ac:dyDescent="0.2">
      <c r="A12" s="7" t="s">
        <v>117</v>
      </c>
      <c r="B12" s="15">
        <f>SUM(B13:B21)</f>
        <v>47260580</v>
      </c>
      <c r="C12" s="15">
        <f>SUM(C13:C21)</f>
        <v>25490003.810000002</v>
      </c>
      <c r="D12" s="15">
        <f t="shared" si="0"/>
        <v>72750583.810000002</v>
      </c>
      <c r="E12" s="15">
        <f>SUM(E13:E21)</f>
        <v>26130508.77</v>
      </c>
      <c r="F12" s="15">
        <f>SUM(F13:F21)</f>
        <v>25806380.870000005</v>
      </c>
      <c r="G12" s="15">
        <f t="shared" si="1"/>
        <v>46620075.040000007</v>
      </c>
      <c r="H12" s="8">
        <v>0</v>
      </c>
    </row>
    <row r="13" spans="1:8" x14ac:dyDescent="0.2">
      <c r="A13" s="31" t="s">
        <v>66</v>
      </c>
      <c r="B13" s="10">
        <v>3496650</v>
      </c>
      <c r="C13" s="10">
        <v>-49200</v>
      </c>
      <c r="D13" s="10">
        <f t="shared" si="0"/>
        <v>3447450</v>
      </c>
      <c r="E13" s="10">
        <v>1460438.25</v>
      </c>
      <c r="F13" s="10">
        <v>1460438.25</v>
      </c>
      <c r="G13" s="10">
        <f t="shared" si="1"/>
        <v>1987011.75</v>
      </c>
      <c r="H13" s="5">
        <v>2100</v>
      </c>
    </row>
    <row r="14" spans="1:8" x14ac:dyDescent="0.2">
      <c r="A14" s="31" t="s">
        <v>67</v>
      </c>
      <c r="B14" s="10">
        <v>315000</v>
      </c>
      <c r="C14" s="10">
        <v>0</v>
      </c>
      <c r="D14" s="10">
        <f t="shared" si="0"/>
        <v>315000</v>
      </c>
      <c r="E14" s="10">
        <v>162373.39000000001</v>
      </c>
      <c r="F14" s="10">
        <v>167997.93</v>
      </c>
      <c r="G14" s="10">
        <f t="shared" si="1"/>
        <v>152626.60999999999</v>
      </c>
      <c r="H14" s="5">
        <v>2200</v>
      </c>
    </row>
    <row r="15" spans="1:8" x14ac:dyDescent="0.2">
      <c r="A15" s="31" t="s">
        <v>68</v>
      </c>
      <c r="B15" s="10">
        <v>363000</v>
      </c>
      <c r="C15" s="10">
        <v>0</v>
      </c>
      <c r="D15" s="10">
        <f t="shared" si="0"/>
        <v>363000</v>
      </c>
      <c r="E15" s="10">
        <v>47095.19</v>
      </c>
      <c r="F15" s="10">
        <v>47095.19</v>
      </c>
      <c r="G15" s="10">
        <f t="shared" si="1"/>
        <v>315904.81</v>
      </c>
      <c r="H15" s="5">
        <v>2300</v>
      </c>
    </row>
    <row r="16" spans="1:8" x14ac:dyDescent="0.2">
      <c r="A16" s="31" t="s">
        <v>69</v>
      </c>
      <c r="B16" s="10">
        <v>22433000</v>
      </c>
      <c r="C16" s="10">
        <v>21922970.140000001</v>
      </c>
      <c r="D16" s="10">
        <f t="shared" si="0"/>
        <v>44355970.140000001</v>
      </c>
      <c r="E16" s="10">
        <v>14200648.27</v>
      </c>
      <c r="F16" s="10">
        <v>14145289.550000001</v>
      </c>
      <c r="G16" s="10">
        <f t="shared" si="1"/>
        <v>30155321.870000001</v>
      </c>
      <c r="H16" s="5">
        <v>2400</v>
      </c>
    </row>
    <row r="17" spans="1:8" x14ac:dyDescent="0.2">
      <c r="A17" s="31" t="s">
        <v>70</v>
      </c>
      <c r="B17" s="10">
        <v>2775550</v>
      </c>
      <c r="C17" s="10">
        <v>203424.8</v>
      </c>
      <c r="D17" s="10">
        <f t="shared" si="0"/>
        <v>2978974.8</v>
      </c>
      <c r="E17" s="10">
        <v>586794.67000000004</v>
      </c>
      <c r="F17" s="10">
        <v>565850.67000000004</v>
      </c>
      <c r="G17" s="10">
        <f t="shared" si="1"/>
        <v>2392180.13</v>
      </c>
      <c r="H17" s="5">
        <v>2500</v>
      </c>
    </row>
    <row r="18" spans="1:8" x14ac:dyDescent="0.2">
      <c r="A18" s="31" t="s">
        <v>71</v>
      </c>
      <c r="B18" s="10">
        <v>7145000</v>
      </c>
      <c r="C18" s="10">
        <v>4191575.12</v>
      </c>
      <c r="D18" s="10">
        <f t="shared" si="0"/>
        <v>11336575.120000001</v>
      </c>
      <c r="E18" s="10">
        <v>5594275.1100000003</v>
      </c>
      <c r="F18" s="10">
        <v>5378367.5300000003</v>
      </c>
      <c r="G18" s="10">
        <f t="shared" si="1"/>
        <v>5742300.0100000007</v>
      </c>
      <c r="H18" s="5">
        <v>2600</v>
      </c>
    </row>
    <row r="19" spans="1:8" x14ac:dyDescent="0.2">
      <c r="A19" s="31" t="s">
        <v>72</v>
      </c>
      <c r="B19" s="10">
        <v>3566280</v>
      </c>
      <c r="C19" s="10">
        <v>-100000</v>
      </c>
      <c r="D19" s="10">
        <f t="shared" si="0"/>
        <v>3466280</v>
      </c>
      <c r="E19" s="10">
        <v>2461795.33</v>
      </c>
      <c r="F19" s="10">
        <v>2461795.33</v>
      </c>
      <c r="G19" s="10">
        <f t="shared" si="1"/>
        <v>1004484.6699999999</v>
      </c>
      <c r="H19" s="5">
        <v>2700</v>
      </c>
    </row>
    <row r="20" spans="1:8" x14ac:dyDescent="0.2">
      <c r="A20" s="31" t="s">
        <v>73</v>
      </c>
      <c r="B20" s="10">
        <v>0</v>
      </c>
      <c r="C20" s="10">
        <v>0</v>
      </c>
      <c r="D20" s="10">
        <f t="shared" si="0"/>
        <v>0</v>
      </c>
      <c r="E20" s="10">
        <v>0</v>
      </c>
      <c r="F20" s="10">
        <v>0</v>
      </c>
      <c r="G20" s="10">
        <f t="shared" si="1"/>
        <v>0</v>
      </c>
      <c r="H20" s="5">
        <v>2800</v>
      </c>
    </row>
    <row r="21" spans="1:8" x14ac:dyDescent="0.2">
      <c r="A21" s="31" t="s">
        <v>74</v>
      </c>
      <c r="B21" s="10">
        <v>7166100</v>
      </c>
      <c r="C21" s="10">
        <v>-678766.25</v>
      </c>
      <c r="D21" s="10">
        <f t="shared" si="0"/>
        <v>6487333.75</v>
      </c>
      <c r="E21" s="10">
        <v>1617088.56</v>
      </c>
      <c r="F21" s="10">
        <v>1579546.42</v>
      </c>
      <c r="G21" s="10">
        <f t="shared" si="1"/>
        <v>4870245.1899999995</v>
      </c>
      <c r="H21" s="5">
        <v>2900</v>
      </c>
    </row>
    <row r="22" spans="1:8" x14ac:dyDescent="0.2">
      <c r="A22" s="7" t="s">
        <v>58</v>
      </c>
      <c r="B22" s="15">
        <f>SUM(B23:B31)</f>
        <v>97770392.299999997</v>
      </c>
      <c r="C22" s="15">
        <f>SUM(C23:C31)</f>
        <v>16006142.129999999</v>
      </c>
      <c r="D22" s="15">
        <f t="shared" si="0"/>
        <v>113776534.42999999</v>
      </c>
      <c r="E22" s="15">
        <f>SUM(E23:E31)</f>
        <v>57079456.140000001</v>
      </c>
      <c r="F22" s="15">
        <f>SUM(F23:F31)</f>
        <v>54744409.140000001</v>
      </c>
      <c r="G22" s="15">
        <f t="shared" si="1"/>
        <v>56697078.289999992</v>
      </c>
      <c r="H22" s="8">
        <v>0</v>
      </c>
    </row>
    <row r="23" spans="1:8" x14ac:dyDescent="0.2">
      <c r="A23" s="31" t="s">
        <v>75</v>
      </c>
      <c r="B23" s="10">
        <v>46024000</v>
      </c>
      <c r="C23" s="10">
        <v>-12482419.48</v>
      </c>
      <c r="D23" s="10">
        <f t="shared" si="0"/>
        <v>33541580.52</v>
      </c>
      <c r="E23" s="10">
        <v>24072865.629999999</v>
      </c>
      <c r="F23" s="10">
        <v>24072865.629999999</v>
      </c>
      <c r="G23" s="10">
        <f t="shared" si="1"/>
        <v>9468714.8900000006</v>
      </c>
      <c r="H23" s="5">
        <v>3100</v>
      </c>
    </row>
    <row r="24" spans="1:8" x14ac:dyDescent="0.2">
      <c r="A24" s="31" t="s">
        <v>76</v>
      </c>
      <c r="B24" s="10">
        <v>1876000</v>
      </c>
      <c r="C24" s="10">
        <v>58800</v>
      </c>
      <c r="D24" s="10">
        <f t="shared" si="0"/>
        <v>1934800</v>
      </c>
      <c r="E24" s="10">
        <v>640160.76</v>
      </c>
      <c r="F24" s="10">
        <v>640160.76</v>
      </c>
      <c r="G24" s="10">
        <f t="shared" si="1"/>
        <v>1294639.24</v>
      </c>
      <c r="H24" s="5">
        <v>3200</v>
      </c>
    </row>
    <row r="25" spans="1:8" x14ac:dyDescent="0.2">
      <c r="A25" s="31" t="s">
        <v>77</v>
      </c>
      <c r="B25" s="10">
        <v>12445000</v>
      </c>
      <c r="C25" s="10">
        <v>8122460.75</v>
      </c>
      <c r="D25" s="10">
        <f t="shared" si="0"/>
        <v>20567460.75</v>
      </c>
      <c r="E25" s="10">
        <v>7404954.6900000004</v>
      </c>
      <c r="F25" s="10">
        <v>7404954.6900000004</v>
      </c>
      <c r="G25" s="10">
        <f t="shared" si="1"/>
        <v>13162506.059999999</v>
      </c>
      <c r="H25" s="5">
        <v>3300</v>
      </c>
    </row>
    <row r="26" spans="1:8" x14ac:dyDescent="0.2">
      <c r="A26" s="31" t="s">
        <v>78</v>
      </c>
      <c r="B26" s="10">
        <v>3425500</v>
      </c>
      <c r="C26" s="10">
        <v>320000</v>
      </c>
      <c r="D26" s="10">
        <f t="shared" si="0"/>
        <v>3745500</v>
      </c>
      <c r="E26" s="10">
        <v>2916275.46</v>
      </c>
      <c r="F26" s="10">
        <v>2917209.46</v>
      </c>
      <c r="G26" s="10">
        <f t="shared" si="1"/>
        <v>829224.54</v>
      </c>
      <c r="H26" s="5">
        <v>3400</v>
      </c>
    </row>
    <row r="27" spans="1:8" x14ac:dyDescent="0.2">
      <c r="A27" s="31" t="s">
        <v>79</v>
      </c>
      <c r="B27" s="10">
        <v>12567000</v>
      </c>
      <c r="C27" s="10">
        <v>9842682.8599999994</v>
      </c>
      <c r="D27" s="10">
        <f t="shared" si="0"/>
        <v>22409682.859999999</v>
      </c>
      <c r="E27" s="10">
        <v>7112949.5599999996</v>
      </c>
      <c r="F27" s="10">
        <v>7112949.5599999996</v>
      </c>
      <c r="G27" s="10">
        <f t="shared" si="1"/>
        <v>15296733.300000001</v>
      </c>
      <c r="H27" s="5">
        <v>3500</v>
      </c>
    </row>
    <row r="28" spans="1:8" x14ac:dyDescent="0.2">
      <c r="A28" s="31" t="s">
        <v>126</v>
      </c>
      <c r="B28" s="10">
        <v>2867000</v>
      </c>
      <c r="C28" s="10">
        <v>2299218</v>
      </c>
      <c r="D28" s="10">
        <f t="shared" si="0"/>
        <v>5166218</v>
      </c>
      <c r="E28" s="10">
        <v>2086216.98</v>
      </c>
      <c r="F28" s="10">
        <v>2086216.98</v>
      </c>
      <c r="G28" s="10">
        <f t="shared" si="1"/>
        <v>3080001.02</v>
      </c>
      <c r="H28" s="5">
        <v>3600</v>
      </c>
    </row>
    <row r="29" spans="1:8" x14ac:dyDescent="0.2">
      <c r="A29" s="31" t="s">
        <v>80</v>
      </c>
      <c r="B29" s="10">
        <v>802000</v>
      </c>
      <c r="C29" s="10">
        <v>-200000</v>
      </c>
      <c r="D29" s="10">
        <f t="shared" si="0"/>
        <v>602000</v>
      </c>
      <c r="E29" s="10">
        <v>30455.39</v>
      </c>
      <c r="F29" s="10">
        <v>30455.39</v>
      </c>
      <c r="G29" s="10">
        <f t="shared" si="1"/>
        <v>571544.61</v>
      </c>
      <c r="H29" s="5">
        <v>3700</v>
      </c>
    </row>
    <row r="30" spans="1:8" x14ac:dyDescent="0.2">
      <c r="A30" s="31" t="s">
        <v>81</v>
      </c>
      <c r="B30" s="10">
        <v>435000</v>
      </c>
      <c r="C30" s="10">
        <v>0</v>
      </c>
      <c r="D30" s="10">
        <f t="shared" si="0"/>
        <v>435000</v>
      </c>
      <c r="E30" s="10">
        <v>29996.61</v>
      </c>
      <c r="F30" s="10">
        <v>29996.61</v>
      </c>
      <c r="G30" s="10">
        <f t="shared" si="1"/>
        <v>405003.39</v>
      </c>
      <c r="H30" s="5">
        <v>3800</v>
      </c>
    </row>
    <row r="31" spans="1:8" x14ac:dyDescent="0.2">
      <c r="A31" s="31" t="s">
        <v>18</v>
      </c>
      <c r="B31" s="10">
        <v>17328892.300000001</v>
      </c>
      <c r="C31" s="10">
        <v>8045400</v>
      </c>
      <c r="D31" s="10">
        <f t="shared" si="0"/>
        <v>25374292.300000001</v>
      </c>
      <c r="E31" s="10">
        <v>12785581.060000001</v>
      </c>
      <c r="F31" s="10">
        <v>10449600.060000001</v>
      </c>
      <c r="G31" s="10">
        <f t="shared" si="1"/>
        <v>12588711.24</v>
      </c>
      <c r="H31" s="5">
        <v>3900</v>
      </c>
    </row>
    <row r="32" spans="1:8" x14ac:dyDescent="0.2">
      <c r="A32" s="7" t="s">
        <v>118</v>
      </c>
      <c r="B32" s="15">
        <f>SUM(B33:B41)</f>
        <v>100000</v>
      </c>
      <c r="C32" s="15">
        <f>SUM(C33:C41)</f>
        <v>0</v>
      </c>
      <c r="D32" s="15">
        <f t="shared" si="0"/>
        <v>100000</v>
      </c>
      <c r="E32" s="15">
        <f>SUM(E33:E41)</f>
        <v>0</v>
      </c>
      <c r="F32" s="15">
        <f>SUM(F33:F41)</f>
        <v>0</v>
      </c>
      <c r="G32" s="15">
        <f t="shared" si="1"/>
        <v>100000</v>
      </c>
      <c r="H32" s="8">
        <v>0</v>
      </c>
    </row>
    <row r="33" spans="1:8" x14ac:dyDescent="0.2">
      <c r="A33" s="31" t="s">
        <v>82</v>
      </c>
      <c r="B33" s="10">
        <v>0</v>
      </c>
      <c r="C33" s="10">
        <v>0</v>
      </c>
      <c r="D33" s="10">
        <f t="shared" si="0"/>
        <v>0</v>
      </c>
      <c r="E33" s="10">
        <v>0</v>
      </c>
      <c r="F33" s="10">
        <v>0</v>
      </c>
      <c r="G33" s="10">
        <f t="shared" si="1"/>
        <v>0</v>
      </c>
      <c r="H33" s="5">
        <v>4100</v>
      </c>
    </row>
    <row r="34" spans="1:8" x14ac:dyDescent="0.2">
      <c r="A34" s="31" t="s">
        <v>83</v>
      </c>
      <c r="B34" s="10">
        <v>0</v>
      </c>
      <c r="C34" s="10">
        <v>0</v>
      </c>
      <c r="D34" s="10">
        <f t="shared" si="0"/>
        <v>0</v>
      </c>
      <c r="E34" s="10">
        <v>0</v>
      </c>
      <c r="F34" s="10">
        <v>0</v>
      </c>
      <c r="G34" s="10">
        <f t="shared" si="1"/>
        <v>0</v>
      </c>
      <c r="H34" s="5">
        <v>4200</v>
      </c>
    </row>
    <row r="35" spans="1:8" x14ac:dyDescent="0.2">
      <c r="A35" s="31" t="s">
        <v>84</v>
      </c>
      <c r="B35" s="10">
        <v>0</v>
      </c>
      <c r="C35" s="10">
        <v>0</v>
      </c>
      <c r="D35" s="10">
        <f t="shared" si="0"/>
        <v>0</v>
      </c>
      <c r="E35" s="10">
        <v>0</v>
      </c>
      <c r="F35" s="10">
        <v>0</v>
      </c>
      <c r="G35" s="10">
        <f t="shared" si="1"/>
        <v>0</v>
      </c>
      <c r="H35" s="5">
        <v>4300</v>
      </c>
    </row>
    <row r="36" spans="1:8" x14ac:dyDescent="0.2">
      <c r="A36" s="31" t="s">
        <v>85</v>
      </c>
      <c r="B36" s="10">
        <v>100000</v>
      </c>
      <c r="C36" s="10">
        <v>0</v>
      </c>
      <c r="D36" s="10">
        <f t="shared" si="0"/>
        <v>100000</v>
      </c>
      <c r="E36" s="10">
        <v>0</v>
      </c>
      <c r="F36" s="10">
        <v>0</v>
      </c>
      <c r="G36" s="10">
        <f t="shared" si="1"/>
        <v>100000</v>
      </c>
      <c r="H36" s="5">
        <v>4400</v>
      </c>
    </row>
    <row r="37" spans="1:8" x14ac:dyDescent="0.2">
      <c r="A37" s="31" t="s">
        <v>39</v>
      </c>
      <c r="B37" s="10">
        <v>0</v>
      </c>
      <c r="C37" s="10">
        <v>0</v>
      </c>
      <c r="D37" s="10">
        <f t="shared" si="0"/>
        <v>0</v>
      </c>
      <c r="E37" s="10">
        <v>0</v>
      </c>
      <c r="F37" s="10">
        <v>0</v>
      </c>
      <c r="G37" s="10">
        <f t="shared" si="1"/>
        <v>0</v>
      </c>
      <c r="H37" s="5">
        <v>4500</v>
      </c>
    </row>
    <row r="38" spans="1:8" x14ac:dyDescent="0.2">
      <c r="A38" s="31" t="s">
        <v>86</v>
      </c>
      <c r="B38" s="10">
        <v>0</v>
      </c>
      <c r="C38" s="10">
        <v>0</v>
      </c>
      <c r="D38" s="10">
        <f t="shared" si="0"/>
        <v>0</v>
      </c>
      <c r="E38" s="10">
        <v>0</v>
      </c>
      <c r="F38" s="10">
        <v>0</v>
      </c>
      <c r="G38" s="10">
        <f t="shared" si="1"/>
        <v>0</v>
      </c>
      <c r="H38" s="5">
        <v>4600</v>
      </c>
    </row>
    <row r="39" spans="1:8" x14ac:dyDescent="0.2">
      <c r="A39" s="31" t="s">
        <v>87</v>
      </c>
      <c r="B39" s="10">
        <v>0</v>
      </c>
      <c r="C39" s="10">
        <v>0</v>
      </c>
      <c r="D39" s="10">
        <f t="shared" si="0"/>
        <v>0</v>
      </c>
      <c r="E39" s="10">
        <v>0</v>
      </c>
      <c r="F39" s="10">
        <v>0</v>
      </c>
      <c r="G39" s="10">
        <f t="shared" si="1"/>
        <v>0</v>
      </c>
      <c r="H39" s="5">
        <v>4700</v>
      </c>
    </row>
    <row r="40" spans="1:8" x14ac:dyDescent="0.2">
      <c r="A40" s="31" t="s">
        <v>35</v>
      </c>
      <c r="B40" s="10">
        <v>0</v>
      </c>
      <c r="C40" s="10">
        <v>0</v>
      </c>
      <c r="D40" s="10">
        <f t="shared" si="0"/>
        <v>0</v>
      </c>
      <c r="E40" s="10">
        <v>0</v>
      </c>
      <c r="F40" s="10">
        <v>0</v>
      </c>
      <c r="G40" s="10">
        <f t="shared" si="1"/>
        <v>0</v>
      </c>
      <c r="H40" s="5">
        <v>4800</v>
      </c>
    </row>
    <row r="41" spans="1:8" x14ac:dyDescent="0.2">
      <c r="A41" s="31" t="s">
        <v>88</v>
      </c>
      <c r="B41" s="10">
        <v>0</v>
      </c>
      <c r="C41" s="10">
        <v>0</v>
      </c>
      <c r="D41" s="10">
        <f t="shared" si="0"/>
        <v>0</v>
      </c>
      <c r="E41" s="10">
        <v>0</v>
      </c>
      <c r="F41" s="10">
        <v>0</v>
      </c>
      <c r="G41" s="10">
        <f t="shared" si="1"/>
        <v>0</v>
      </c>
      <c r="H41" s="5">
        <v>4900</v>
      </c>
    </row>
    <row r="42" spans="1:8" x14ac:dyDescent="0.2">
      <c r="A42" s="7" t="s">
        <v>119</v>
      </c>
      <c r="B42" s="15">
        <f>SUM(B43:B51)</f>
        <v>10570750</v>
      </c>
      <c r="C42" s="15">
        <f>SUM(C43:C51)</f>
        <v>54973010.670000002</v>
      </c>
      <c r="D42" s="15">
        <f t="shared" si="0"/>
        <v>65543760.670000002</v>
      </c>
      <c r="E42" s="15">
        <f>SUM(E43:E51)</f>
        <v>28230559.050000001</v>
      </c>
      <c r="F42" s="15">
        <f>SUM(F43:F51)</f>
        <v>28230559.050000001</v>
      </c>
      <c r="G42" s="15">
        <f t="shared" si="1"/>
        <v>37313201.620000005</v>
      </c>
      <c r="H42" s="8">
        <v>0</v>
      </c>
    </row>
    <row r="43" spans="1:8" x14ac:dyDescent="0.2">
      <c r="A43" s="32" t="s">
        <v>89</v>
      </c>
      <c r="B43" s="10">
        <v>1130000</v>
      </c>
      <c r="C43" s="10">
        <v>0</v>
      </c>
      <c r="D43" s="10">
        <f t="shared" si="0"/>
        <v>1130000</v>
      </c>
      <c r="E43" s="10">
        <v>926247.14</v>
      </c>
      <c r="F43" s="10">
        <v>926247.14</v>
      </c>
      <c r="G43" s="10">
        <f t="shared" si="1"/>
        <v>203752.86</v>
      </c>
      <c r="H43" s="5">
        <v>5100</v>
      </c>
    </row>
    <row r="44" spans="1:8" x14ac:dyDescent="0.2">
      <c r="A44" s="31" t="s">
        <v>90</v>
      </c>
      <c r="B44" s="10">
        <v>220000</v>
      </c>
      <c r="C44" s="10">
        <v>-100000</v>
      </c>
      <c r="D44" s="10">
        <f t="shared" si="0"/>
        <v>120000</v>
      </c>
      <c r="E44" s="10">
        <v>58648.85</v>
      </c>
      <c r="F44" s="10">
        <v>58648.85</v>
      </c>
      <c r="G44" s="10">
        <f t="shared" si="1"/>
        <v>61351.15</v>
      </c>
      <c r="H44" s="5">
        <v>5200</v>
      </c>
    </row>
    <row r="45" spans="1:8" x14ac:dyDescent="0.2">
      <c r="A45" s="31" t="s">
        <v>91</v>
      </c>
      <c r="B45" s="10">
        <v>95000</v>
      </c>
      <c r="C45" s="10">
        <v>0</v>
      </c>
      <c r="D45" s="10">
        <f t="shared" si="0"/>
        <v>95000</v>
      </c>
      <c r="E45" s="10">
        <v>8500</v>
      </c>
      <c r="F45" s="10">
        <v>8500</v>
      </c>
      <c r="G45" s="10">
        <f t="shared" si="1"/>
        <v>86500</v>
      </c>
      <c r="H45" s="5">
        <v>5300</v>
      </c>
    </row>
    <row r="46" spans="1:8" x14ac:dyDescent="0.2">
      <c r="A46" s="31" t="s">
        <v>92</v>
      </c>
      <c r="B46" s="10">
        <v>275250</v>
      </c>
      <c r="C46" s="10">
        <v>20700000</v>
      </c>
      <c r="D46" s="10">
        <f t="shared" si="0"/>
        <v>20975250</v>
      </c>
      <c r="E46" s="10">
        <v>11888668.960000001</v>
      </c>
      <c r="F46" s="10">
        <v>11888668.960000001</v>
      </c>
      <c r="G46" s="10">
        <f t="shared" si="1"/>
        <v>9086581.0399999991</v>
      </c>
      <c r="H46" s="5">
        <v>5400</v>
      </c>
    </row>
    <row r="47" spans="1:8" x14ac:dyDescent="0.2">
      <c r="A47" s="31" t="s">
        <v>93</v>
      </c>
      <c r="B47" s="10">
        <v>0</v>
      </c>
      <c r="C47" s="10">
        <v>0</v>
      </c>
      <c r="D47" s="10">
        <f t="shared" si="0"/>
        <v>0</v>
      </c>
      <c r="E47" s="10">
        <v>0</v>
      </c>
      <c r="F47" s="10">
        <v>0</v>
      </c>
      <c r="G47" s="10">
        <f t="shared" si="1"/>
        <v>0</v>
      </c>
      <c r="H47" s="5">
        <v>5500</v>
      </c>
    </row>
    <row r="48" spans="1:8" x14ac:dyDescent="0.2">
      <c r="A48" s="31" t="s">
        <v>94</v>
      </c>
      <c r="B48" s="10">
        <v>7752500</v>
      </c>
      <c r="C48" s="10">
        <v>15288160.119999999</v>
      </c>
      <c r="D48" s="10">
        <f t="shared" si="0"/>
        <v>23040660.119999997</v>
      </c>
      <c r="E48" s="10">
        <v>13402391.800000001</v>
      </c>
      <c r="F48" s="10">
        <v>13402391.800000001</v>
      </c>
      <c r="G48" s="10">
        <f t="shared" si="1"/>
        <v>9638268.3199999966</v>
      </c>
      <c r="H48" s="5">
        <v>5600</v>
      </c>
    </row>
    <row r="49" spans="1:8" x14ac:dyDescent="0.2">
      <c r="A49" s="31" t="s">
        <v>95</v>
      </c>
      <c r="B49" s="10">
        <v>0</v>
      </c>
      <c r="C49" s="10">
        <v>0</v>
      </c>
      <c r="D49" s="10">
        <f t="shared" si="0"/>
        <v>0</v>
      </c>
      <c r="E49" s="10">
        <v>0</v>
      </c>
      <c r="F49" s="10">
        <v>0</v>
      </c>
      <c r="G49" s="10">
        <f t="shared" si="1"/>
        <v>0</v>
      </c>
      <c r="H49" s="5">
        <v>5700</v>
      </c>
    </row>
    <row r="50" spans="1:8" x14ac:dyDescent="0.2">
      <c r="A50" s="31" t="s">
        <v>96</v>
      </c>
      <c r="B50" s="10">
        <v>115000</v>
      </c>
      <c r="C50" s="10">
        <v>18744850.550000001</v>
      </c>
      <c r="D50" s="10">
        <f t="shared" si="0"/>
        <v>18859850.550000001</v>
      </c>
      <c r="E50" s="10">
        <v>1263850.55</v>
      </c>
      <c r="F50" s="10">
        <v>1263850.55</v>
      </c>
      <c r="G50" s="10">
        <f t="shared" si="1"/>
        <v>17596000</v>
      </c>
      <c r="H50" s="5">
        <v>5800</v>
      </c>
    </row>
    <row r="51" spans="1:8" x14ac:dyDescent="0.2">
      <c r="A51" s="31" t="s">
        <v>97</v>
      </c>
      <c r="B51" s="10">
        <v>983000</v>
      </c>
      <c r="C51" s="10">
        <v>340000</v>
      </c>
      <c r="D51" s="10">
        <f t="shared" si="0"/>
        <v>1323000</v>
      </c>
      <c r="E51" s="10">
        <v>682251.75</v>
      </c>
      <c r="F51" s="10">
        <v>682251.75</v>
      </c>
      <c r="G51" s="10">
        <f t="shared" si="1"/>
        <v>640748.25</v>
      </c>
      <c r="H51" s="5">
        <v>5900</v>
      </c>
    </row>
    <row r="52" spans="1:8" x14ac:dyDescent="0.2">
      <c r="A52" s="7" t="s">
        <v>59</v>
      </c>
      <c r="B52" s="15">
        <f>SUM(B53:B55)</f>
        <v>13700000</v>
      </c>
      <c r="C52" s="15">
        <f>SUM(C53:C55)</f>
        <v>105405804.58</v>
      </c>
      <c r="D52" s="15">
        <f t="shared" si="0"/>
        <v>119105804.58</v>
      </c>
      <c r="E52" s="15">
        <f>SUM(E53:E55)</f>
        <v>30496080.200000003</v>
      </c>
      <c r="F52" s="15">
        <f>SUM(F53:F55)</f>
        <v>30181431.59</v>
      </c>
      <c r="G52" s="15">
        <f t="shared" si="1"/>
        <v>88609724.379999995</v>
      </c>
      <c r="H52" s="8">
        <v>0</v>
      </c>
    </row>
    <row r="53" spans="1:8" x14ac:dyDescent="0.2">
      <c r="A53" s="31" t="s">
        <v>98</v>
      </c>
      <c r="B53" s="10">
        <v>13200000</v>
      </c>
      <c r="C53" s="10">
        <v>68046569.579999998</v>
      </c>
      <c r="D53" s="10">
        <f t="shared" si="0"/>
        <v>81246569.579999998</v>
      </c>
      <c r="E53" s="10">
        <v>22259897.920000002</v>
      </c>
      <c r="F53" s="10">
        <v>22151729.210000001</v>
      </c>
      <c r="G53" s="10">
        <f t="shared" si="1"/>
        <v>58986671.659999996</v>
      </c>
      <c r="H53" s="5">
        <v>6100</v>
      </c>
    </row>
    <row r="54" spans="1:8" x14ac:dyDescent="0.2">
      <c r="A54" s="31" t="s">
        <v>99</v>
      </c>
      <c r="B54" s="10">
        <v>500000</v>
      </c>
      <c r="C54" s="10">
        <v>37359235</v>
      </c>
      <c r="D54" s="10">
        <f t="shared" si="0"/>
        <v>37859235</v>
      </c>
      <c r="E54" s="10">
        <v>8236182.2800000003</v>
      </c>
      <c r="F54" s="10">
        <v>8029702.3799999999</v>
      </c>
      <c r="G54" s="10">
        <f t="shared" si="1"/>
        <v>29623052.719999999</v>
      </c>
      <c r="H54" s="5">
        <v>6200</v>
      </c>
    </row>
    <row r="55" spans="1:8" x14ac:dyDescent="0.2">
      <c r="A55" s="31" t="s">
        <v>100</v>
      </c>
      <c r="B55" s="10">
        <v>0</v>
      </c>
      <c r="C55" s="10">
        <v>0</v>
      </c>
      <c r="D55" s="10">
        <f t="shared" si="0"/>
        <v>0</v>
      </c>
      <c r="E55" s="10">
        <v>0</v>
      </c>
      <c r="F55" s="10">
        <v>0</v>
      </c>
      <c r="G55" s="10">
        <f t="shared" si="1"/>
        <v>0</v>
      </c>
      <c r="H55" s="5">
        <v>6300</v>
      </c>
    </row>
    <row r="56" spans="1:8" x14ac:dyDescent="0.2">
      <c r="A56" s="7" t="s">
        <v>120</v>
      </c>
      <c r="B56" s="15">
        <f>SUM(B57:B63)</f>
        <v>338056.82</v>
      </c>
      <c r="C56" s="15">
        <f>SUM(C57:C63)</f>
        <v>0</v>
      </c>
      <c r="D56" s="15">
        <f t="shared" si="0"/>
        <v>338056.82</v>
      </c>
      <c r="E56" s="15">
        <f>SUM(E57:E63)</f>
        <v>0</v>
      </c>
      <c r="F56" s="15">
        <f>SUM(F57:F63)</f>
        <v>0</v>
      </c>
      <c r="G56" s="15">
        <f t="shared" si="1"/>
        <v>338056.82</v>
      </c>
      <c r="H56" s="8">
        <v>0</v>
      </c>
    </row>
    <row r="57" spans="1:8" x14ac:dyDescent="0.2">
      <c r="A57" s="31" t="s">
        <v>127</v>
      </c>
      <c r="B57" s="10">
        <v>0</v>
      </c>
      <c r="C57" s="10">
        <v>0</v>
      </c>
      <c r="D57" s="10">
        <f t="shared" si="0"/>
        <v>0</v>
      </c>
      <c r="E57" s="10">
        <v>0</v>
      </c>
      <c r="F57" s="10">
        <v>0</v>
      </c>
      <c r="G57" s="10">
        <f t="shared" si="1"/>
        <v>0</v>
      </c>
      <c r="H57" s="5">
        <v>7100</v>
      </c>
    </row>
    <row r="58" spans="1:8" x14ac:dyDescent="0.2">
      <c r="A58" s="31" t="s">
        <v>101</v>
      </c>
      <c r="B58" s="10">
        <v>0</v>
      </c>
      <c r="C58" s="10">
        <v>0</v>
      </c>
      <c r="D58" s="10">
        <f t="shared" si="0"/>
        <v>0</v>
      </c>
      <c r="E58" s="10">
        <v>0</v>
      </c>
      <c r="F58" s="10">
        <v>0</v>
      </c>
      <c r="G58" s="10">
        <f t="shared" si="1"/>
        <v>0</v>
      </c>
      <c r="H58" s="5">
        <v>7200</v>
      </c>
    </row>
    <row r="59" spans="1:8" x14ac:dyDescent="0.2">
      <c r="A59" s="31" t="s">
        <v>102</v>
      </c>
      <c r="B59" s="10">
        <v>0</v>
      </c>
      <c r="C59" s="10">
        <v>0</v>
      </c>
      <c r="D59" s="10">
        <f t="shared" si="0"/>
        <v>0</v>
      </c>
      <c r="E59" s="10">
        <v>0</v>
      </c>
      <c r="F59" s="10">
        <v>0</v>
      </c>
      <c r="G59" s="10">
        <f t="shared" si="1"/>
        <v>0</v>
      </c>
      <c r="H59" s="5">
        <v>7300</v>
      </c>
    </row>
    <row r="60" spans="1:8" x14ac:dyDescent="0.2">
      <c r="A60" s="31" t="s">
        <v>103</v>
      </c>
      <c r="B60" s="10">
        <v>0</v>
      </c>
      <c r="C60" s="10">
        <v>0</v>
      </c>
      <c r="D60" s="10">
        <f t="shared" si="0"/>
        <v>0</v>
      </c>
      <c r="E60" s="10">
        <v>0</v>
      </c>
      <c r="F60" s="10">
        <v>0</v>
      </c>
      <c r="G60" s="10">
        <f t="shared" si="1"/>
        <v>0</v>
      </c>
      <c r="H60" s="5">
        <v>7400</v>
      </c>
    </row>
    <row r="61" spans="1:8" x14ac:dyDescent="0.2">
      <c r="A61" s="31" t="s">
        <v>104</v>
      </c>
      <c r="B61" s="10">
        <v>0</v>
      </c>
      <c r="C61" s="10">
        <v>0</v>
      </c>
      <c r="D61" s="10">
        <f t="shared" si="0"/>
        <v>0</v>
      </c>
      <c r="E61" s="10">
        <v>0</v>
      </c>
      <c r="F61" s="10">
        <v>0</v>
      </c>
      <c r="G61" s="10">
        <f t="shared" si="1"/>
        <v>0</v>
      </c>
      <c r="H61" s="5">
        <v>7500</v>
      </c>
    </row>
    <row r="62" spans="1:8" x14ac:dyDescent="0.2">
      <c r="A62" s="31" t="s">
        <v>105</v>
      </c>
      <c r="B62" s="10">
        <v>0</v>
      </c>
      <c r="C62" s="10">
        <v>0</v>
      </c>
      <c r="D62" s="10">
        <f t="shared" si="0"/>
        <v>0</v>
      </c>
      <c r="E62" s="10">
        <v>0</v>
      </c>
      <c r="F62" s="10">
        <v>0</v>
      </c>
      <c r="G62" s="10">
        <f t="shared" si="1"/>
        <v>0</v>
      </c>
      <c r="H62" s="5">
        <v>7600</v>
      </c>
    </row>
    <row r="63" spans="1:8" x14ac:dyDescent="0.2">
      <c r="A63" s="31" t="s">
        <v>106</v>
      </c>
      <c r="B63" s="10">
        <v>338056.82</v>
      </c>
      <c r="C63" s="10">
        <v>0</v>
      </c>
      <c r="D63" s="10">
        <f t="shared" si="0"/>
        <v>338056.82</v>
      </c>
      <c r="E63" s="10">
        <v>0</v>
      </c>
      <c r="F63" s="10">
        <v>0</v>
      </c>
      <c r="G63" s="10">
        <f t="shared" si="1"/>
        <v>338056.82</v>
      </c>
      <c r="H63" s="5">
        <v>7900</v>
      </c>
    </row>
    <row r="64" spans="1:8" x14ac:dyDescent="0.2">
      <c r="A64" s="7" t="s">
        <v>121</v>
      </c>
      <c r="B64" s="15">
        <f>SUM(B65:B67)</f>
        <v>0</v>
      </c>
      <c r="C64" s="15">
        <f>SUM(C65:C67)</f>
        <v>0</v>
      </c>
      <c r="D64" s="15">
        <f t="shared" si="0"/>
        <v>0</v>
      </c>
      <c r="E64" s="15">
        <f>SUM(E65:E67)</f>
        <v>0</v>
      </c>
      <c r="F64" s="15">
        <f>SUM(F65:F67)</f>
        <v>0</v>
      </c>
      <c r="G64" s="15">
        <f t="shared" si="1"/>
        <v>0</v>
      </c>
      <c r="H64" s="8">
        <v>0</v>
      </c>
    </row>
    <row r="65" spans="1:8" x14ac:dyDescent="0.2">
      <c r="A65" s="31" t="s">
        <v>36</v>
      </c>
      <c r="B65" s="10">
        <v>0</v>
      </c>
      <c r="C65" s="10">
        <v>0</v>
      </c>
      <c r="D65" s="10">
        <f t="shared" si="0"/>
        <v>0</v>
      </c>
      <c r="E65" s="10">
        <v>0</v>
      </c>
      <c r="F65" s="10">
        <v>0</v>
      </c>
      <c r="G65" s="10">
        <f t="shared" si="1"/>
        <v>0</v>
      </c>
      <c r="H65" s="5">
        <v>8100</v>
      </c>
    </row>
    <row r="66" spans="1:8" x14ac:dyDescent="0.2">
      <c r="A66" s="31" t="s">
        <v>37</v>
      </c>
      <c r="B66" s="10">
        <v>0</v>
      </c>
      <c r="C66" s="10">
        <v>0</v>
      </c>
      <c r="D66" s="10">
        <f t="shared" si="0"/>
        <v>0</v>
      </c>
      <c r="E66" s="10">
        <v>0</v>
      </c>
      <c r="F66" s="10">
        <v>0</v>
      </c>
      <c r="G66" s="10">
        <f t="shared" si="1"/>
        <v>0</v>
      </c>
      <c r="H66" s="5">
        <v>8300</v>
      </c>
    </row>
    <row r="67" spans="1:8" x14ac:dyDescent="0.2">
      <c r="A67" s="31" t="s">
        <v>38</v>
      </c>
      <c r="B67" s="10">
        <v>0</v>
      </c>
      <c r="C67" s="10">
        <v>0</v>
      </c>
      <c r="D67" s="10">
        <f t="shared" si="0"/>
        <v>0</v>
      </c>
      <c r="E67" s="10">
        <v>0</v>
      </c>
      <c r="F67" s="10">
        <v>0</v>
      </c>
      <c r="G67" s="10">
        <f t="shared" si="1"/>
        <v>0</v>
      </c>
      <c r="H67" s="5">
        <v>8500</v>
      </c>
    </row>
    <row r="68" spans="1:8" x14ac:dyDescent="0.2">
      <c r="A68" s="7" t="s">
        <v>60</v>
      </c>
      <c r="B68" s="15">
        <f>SUM(B69:B75)</f>
        <v>0</v>
      </c>
      <c r="C68" s="15">
        <f>SUM(C69:C75)</f>
        <v>2000000</v>
      </c>
      <c r="D68" s="15">
        <f t="shared" si="0"/>
        <v>2000000</v>
      </c>
      <c r="E68" s="15">
        <f>SUM(E69:E75)</f>
        <v>0</v>
      </c>
      <c r="F68" s="15">
        <f>SUM(F69:F75)</f>
        <v>0</v>
      </c>
      <c r="G68" s="15">
        <f t="shared" si="1"/>
        <v>2000000</v>
      </c>
      <c r="H68" s="8">
        <v>0</v>
      </c>
    </row>
    <row r="69" spans="1:8" x14ac:dyDescent="0.2">
      <c r="A69" s="31" t="s">
        <v>107</v>
      </c>
      <c r="B69" s="10">
        <v>0</v>
      </c>
      <c r="C69" s="10">
        <v>0</v>
      </c>
      <c r="D69" s="10">
        <f t="shared" ref="D69:D75" si="2">B69+C69</f>
        <v>0</v>
      </c>
      <c r="E69" s="10">
        <v>0</v>
      </c>
      <c r="F69" s="10">
        <v>0</v>
      </c>
      <c r="G69" s="10">
        <f t="shared" ref="G69:G75" si="3">D69-E69</f>
        <v>0</v>
      </c>
      <c r="H69" s="5">
        <v>9100</v>
      </c>
    </row>
    <row r="70" spans="1:8" x14ac:dyDescent="0.2">
      <c r="A70" s="31" t="s">
        <v>108</v>
      </c>
      <c r="B70" s="10">
        <v>0</v>
      </c>
      <c r="C70" s="10">
        <v>0</v>
      </c>
      <c r="D70" s="10">
        <f t="shared" si="2"/>
        <v>0</v>
      </c>
      <c r="E70" s="10">
        <v>0</v>
      </c>
      <c r="F70" s="10">
        <v>0</v>
      </c>
      <c r="G70" s="10">
        <f t="shared" si="3"/>
        <v>0</v>
      </c>
      <c r="H70" s="5">
        <v>9200</v>
      </c>
    </row>
    <row r="71" spans="1:8" x14ac:dyDescent="0.2">
      <c r="A71" s="31" t="s">
        <v>109</v>
      </c>
      <c r="B71" s="10">
        <v>0</v>
      </c>
      <c r="C71" s="10">
        <v>0</v>
      </c>
      <c r="D71" s="10">
        <f t="shared" si="2"/>
        <v>0</v>
      </c>
      <c r="E71" s="10">
        <v>0</v>
      </c>
      <c r="F71" s="10">
        <v>0</v>
      </c>
      <c r="G71" s="10">
        <f t="shared" si="3"/>
        <v>0</v>
      </c>
      <c r="H71" s="5">
        <v>9300</v>
      </c>
    </row>
    <row r="72" spans="1:8" x14ac:dyDescent="0.2">
      <c r="A72" s="31" t="s">
        <v>110</v>
      </c>
      <c r="B72" s="10">
        <v>0</v>
      </c>
      <c r="C72" s="10">
        <v>0</v>
      </c>
      <c r="D72" s="10">
        <f t="shared" si="2"/>
        <v>0</v>
      </c>
      <c r="E72" s="10">
        <v>0</v>
      </c>
      <c r="F72" s="10">
        <v>0</v>
      </c>
      <c r="G72" s="10">
        <f t="shared" si="3"/>
        <v>0</v>
      </c>
      <c r="H72" s="5">
        <v>9400</v>
      </c>
    </row>
    <row r="73" spans="1:8" x14ac:dyDescent="0.2">
      <c r="A73" s="31" t="s">
        <v>111</v>
      </c>
      <c r="B73" s="10">
        <v>0</v>
      </c>
      <c r="C73" s="10">
        <v>0</v>
      </c>
      <c r="D73" s="10">
        <f t="shared" si="2"/>
        <v>0</v>
      </c>
      <c r="E73" s="10">
        <v>0</v>
      </c>
      <c r="F73" s="10">
        <v>0</v>
      </c>
      <c r="G73" s="10">
        <f t="shared" si="3"/>
        <v>0</v>
      </c>
      <c r="H73" s="5">
        <v>9500</v>
      </c>
    </row>
    <row r="74" spans="1:8" x14ac:dyDescent="0.2">
      <c r="A74" s="31" t="s">
        <v>112</v>
      </c>
      <c r="B74" s="10">
        <v>0</v>
      </c>
      <c r="C74" s="10">
        <v>0</v>
      </c>
      <c r="D74" s="10">
        <f t="shared" si="2"/>
        <v>0</v>
      </c>
      <c r="E74" s="10">
        <v>0</v>
      </c>
      <c r="F74" s="10">
        <v>0</v>
      </c>
      <c r="G74" s="10">
        <f t="shared" si="3"/>
        <v>0</v>
      </c>
      <c r="H74" s="5">
        <v>9600</v>
      </c>
    </row>
    <row r="75" spans="1:8" x14ac:dyDescent="0.2">
      <c r="A75" s="33" t="s">
        <v>113</v>
      </c>
      <c r="B75" s="12">
        <v>0</v>
      </c>
      <c r="C75" s="12">
        <v>2000000</v>
      </c>
      <c r="D75" s="12">
        <f t="shared" si="2"/>
        <v>2000000</v>
      </c>
      <c r="E75" s="12">
        <v>0</v>
      </c>
      <c r="F75" s="12">
        <v>0</v>
      </c>
      <c r="G75" s="12">
        <f t="shared" si="3"/>
        <v>2000000</v>
      </c>
      <c r="H75" s="5">
        <v>9900</v>
      </c>
    </row>
    <row r="76" spans="1:8" x14ac:dyDescent="0.2">
      <c r="A76" s="28" t="s">
        <v>122</v>
      </c>
      <c r="B76" s="13">
        <f t="shared" ref="B76:G76" si="4">SUM(B4+B12+B22+B32+B42+B52+B56+B64+B68)</f>
        <v>290247611.93000001</v>
      </c>
      <c r="C76" s="13">
        <f t="shared" si="4"/>
        <v>203874961.19</v>
      </c>
      <c r="D76" s="13">
        <f t="shared" si="4"/>
        <v>494122573.12</v>
      </c>
      <c r="E76" s="13">
        <f t="shared" si="4"/>
        <v>221027837.54000002</v>
      </c>
      <c r="F76" s="13">
        <f t="shared" si="4"/>
        <v>218054014.03</v>
      </c>
      <c r="G76" s="13">
        <f t="shared" si="4"/>
        <v>273094735.57999998</v>
      </c>
    </row>
    <row r="78" spans="1:8" x14ac:dyDescent="0.2">
      <c r="A78" s="1" t="s">
        <v>115</v>
      </c>
    </row>
  </sheetData>
  <sheetProtection formatCells="0" formatColumns="0" formatRows="0" autoFilter="0"/>
  <mergeCells count="3">
    <mergeCell ref="A1:G1"/>
    <mergeCell ref="G2:G3"/>
    <mergeCell ref="B2:F2"/>
  </mergeCells>
  <printOptions horizontalCentered="1"/>
  <pageMargins left="0.31496062992125984" right="0.31496062992125984" top="0.55118110236220474" bottom="0.35433070866141736" header="0.31496062992125984" footer="0.31496062992125984"/>
  <pageSetup paperSize="141"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zoomScaleNormal="100" workbookViewId="0">
      <selection activeCell="J10" sqref="J10"/>
    </sheetView>
  </sheetViews>
  <sheetFormatPr baseColWidth="10" defaultColWidth="12" defaultRowHeight="11.25" x14ac:dyDescent="0.2"/>
  <cols>
    <col min="1" max="1" width="47.6640625" style="1" customWidth="1"/>
    <col min="2" max="7" width="18.33203125" style="1" customWidth="1"/>
    <col min="8" max="16384" width="12" style="1"/>
  </cols>
  <sheetData>
    <row r="1" spans="1:7" ht="56.25" customHeight="1" x14ac:dyDescent="0.2">
      <c r="A1" s="39" t="s">
        <v>139</v>
      </c>
      <c r="B1" s="40"/>
      <c r="C1" s="40"/>
      <c r="D1" s="40"/>
      <c r="E1" s="40"/>
      <c r="F1" s="40"/>
      <c r="G1" s="41"/>
    </row>
    <row r="2" spans="1:7" x14ac:dyDescent="0.2">
      <c r="A2" s="16"/>
      <c r="B2" s="39" t="s">
        <v>56</v>
      </c>
      <c r="C2" s="40"/>
      <c r="D2" s="40"/>
      <c r="E2" s="40"/>
      <c r="F2" s="41"/>
      <c r="G2" s="34" t="s">
        <v>55</v>
      </c>
    </row>
    <row r="3" spans="1:7" ht="24.95" customHeight="1" x14ac:dyDescent="0.2">
      <c r="A3" s="17" t="s">
        <v>50</v>
      </c>
      <c r="B3" s="2" t="s">
        <v>51</v>
      </c>
      <c r="C3" s="2" t="s">
        <v>114</v>
      </c>
      <c r="D3" s="2" t="s">
        <v>52</v>
      </c>
      <c r="E3" s="2" t="s">
        <v>53</v>
      </c>
      <c r="F3" s="2" t="s">
        <v>54</v>
      </c>
      <c r="G3" s="35"/>
    </row>
    <row r="4" spans="1:7" x14ac:dyDescent="0.2">
      <c r="A4" s="21"/>
      <c r="B4" s="9"/>
      <c r="C4" s="9"/>
      <c r="D4" s="9"/>
      <c r="E4" s="9"/>
      <c r="F4" s="9"/>
      <c r="G4" s="9"/>
    </row>
    <row r="5" spans="1:7" x14ac:dyDescent="0.2">
      <c r="A5" s="25" t="s">
        <v>0</v>
      </c>
      <c r="B5" s="10">
        <v>265976861.93000001</v>
      </c>
      <c r="C5" s="10">
        <v>41496145.939999998</v>
      </c>
      <c r="D5" s="10">
        <f>B5+C5</f>
        <v>307473007.87</v>
      </c>
      <c r="E5" s="10">
        <v>162301198.28999999</v>
      </c>
      <c r="F5" s="10">
        <v>159642023.38999999</v>
      </c>
      <c r="G5" s="10">
        <f>D5-E5</f>
        <v>145171809.58000001</v>
      </c>
    </row>
    <row r="6" spans="1:7" x14ac:dyDescent="0.2">
      <c r="A6" s="25"/>
      <c r="B6" s="10"/>
      <c r="C6" s="10"/>
      <c r="D6" s="10"/>
      <c r="E6" s="10"/>
      <c r="F6" s="10"/>
      <c r="G6" s="10"/>
    </row>
    <row r="7" spans="1:7" x14ac:dyDescent="0.2">
      <c r="A7" s="25" t="s">
        <v>1</v>
      </c>
      <c r="B7" s="10">
        <v>24270750</v>
      </c>
      <c r="C7" s="10">
        <v>160378815.25</v>
      </c>
      <c r="D7" s="10">
        <f>B7+C7</f>
        <v>184649565.25</v>
      </c>
      <c r="E7" s="10">
        <v>58726639.25</v>
      </c>
      <c r="F7" s="10">
        <v>58411990.640000001</v>
      </c>
      <c r="G7" s="10">
        <f>D7-E7</f>
        <v>125922926</v>
      </c>
    </row>
    <row r="8" spans="1:7" x14ac:dyDescent="0.2">
      <c r="A8" s="25"/>
      <c r="B8" s="10"/>
      <c r="C8" s="10"/>
      <c r="D8" s="10"/>
      <c r="E8" s="10"/>
      <c r="F8" s="10"/>
      <c r="G8" s="10"/>
    </row>
    <row r="9" spans="1:7" x14ac:dyDescent="0.2">
      <c r="A9" s="25" t="s">
        <v>2</v>
      </c>
      <c r="B9" s="10">
        <v>0</v>
      </c>
      <c r="C9" s="10">
        <v>2000000</v>
      </c>
      <c r="D9" s="10">
        <f>B9+C9</f>
        <v>2000000</v>
      </c>
      <c r="E9" s="10">
        <v>0</v>
      </c>
      <c r="F9" s="10">
        <v>0</v>
      </c>
      <c r="G9" s="10">
        <f>D9-E9</f>
        <v>2000000</v>
      </c>
    </row>
    <row r="10" spans="1:7" x14ac:dyDescent="0.2">
      <c r="A10" s="25"/>
      <c r="B10" s="10"/>
      <c r="C10" s="10"/>
      <c r="D10" s="10"/>
      <c r="E10" s="10"/>
      <c r="F10" s="10"/>
      <c r="G10" s="10"/>
    </row>
    <row r="11" spans="1:7" x14ac:dyDescent="0.2">
      <c r="A11" s="25" t="s">
        <v>39</v>
      </c>
      <c r="B11" s="10">
        <v>0</v>
      </c>
      <c r="C11" s="10">
        <v>0</v>
      </c>
      <c r="D11" s="10">
        <f>B11+C11</f>
        <v>0</v>
      </c>
      <c r="E11" s="10">
        <v>0</v>
      </c>
      <c r="F11" s="10">
        <v>0</v>
      </c>
      <c r="G11" s="10">
        <f>D11-E11</f>
        <v>0</v>
      </c>
    </row>
    <row r="12" spans="1:7" x14ac:dyDescent="0.2">
      <c r="A12" s="25"/>
      <c r="B12" s="10"/>
      <c r="C12" s="10"/>
      <c r="D12" s="10"/>
      <c r="E12" s="10"/>
      <c r="F12" s="10"/>
      <c r="G12" s="10"/>
    </row>
    <row r="13" spans="1:7" x14ac:dyDescent="0.2">
      <c r="A13" s="26" t="s">
        <v>36</v>
      </c>
      <c r="B13" s="10">
        <v>0</v>
      </c>
      <c r="C13" s="10">
        <v>0</v>
      </c>
      <c r="D13" s="10">
        <f>B13+C13</f>
        <v>0</v>
      </c>
      <c r="E13" s="10">
        <v>0</v>
      </c>
      <c r="F13" s="10">
        <v>0</v>
      </c>
      <c r="G13" s="10">
        <f>D13-E13</f>
        <v>0</v>
      </c>
    </row>
    <row r="14" spans="1:7" x14ac:dyDescent="0.2">
      <c r="A14" s="27"/>
      <c r="B14" s="12"/>
      <c r="C14" s="12"/>
      <c r="D14" s="12"/>
      <c r="E14" s="12"/>
      <c r="F14" s="12"/>
      <c r="G14" s="12"/>
    </row>
    <row r="15" spans="1:7" x14ac:dyDescent="0.2">
      <c r="A15" s="28" t="s">
        <v>122</v>
      </c>
      <c r="B15" s="13">
        <f t="shared" ref="B15:G15" si="0">SUM(B5+B7+B9+B11+B13)</f>
        <v>290247611.93000001</v>
      </c>
      <c r="C15" s="13">
        <f t="shared" si="0"/>
        <v>203874961.19</v>
      </c>
      <c r="D15" s="13">
        <f t="shared" si="0"/>
        <v>494122573.12</v>
      </c>
      <c r="E15" s="13">
        <f t="shared" si="0"/>
        <v>221027837.53999999</v>
      </c>
      <c r="F15" s="13">
        <f t="shared" si="0"/>
        <v>218054014.02999997</v>
      </c>
      <c r="G15" s="13">
        <f t="shared" si="0"/>
        <v>273094735.58000004</v>
      </c>
    </row>
    <row r="18" spans="1:1" x14ac:dyDescent="0.2">
      <c r="A18" s="1" t="s">
        <v>115</v>
      </c>
    </row>
  </sheetData>
  <sheetProtection formatCells="0" formatColumns="0" formatRows="0" autoFilter="0"/>
  <mergeCells count="3">
    <mergeCell ref="G2:G3"/>
    <mergeCell ref="A1:G1"/>
    <mergeCell ref="B2:F2"/>
  </mergeCells>
  <printOptions horizontalCentered="1"/>
  <pageMargins left="0.31496062992125984" right="0.31496062992125984" top="0.74803149606299213" bottom="0.74803149606299213" header="0.31496062992125984" footer="0.31496062992125984"/>
  <pageSetup paperSize="1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showGridLines="0" zoomScaleNormal="100" workbookViewId="0">
      <selection activeCell="L26" sqref="L26"/>
    </sheetView>
  </sheetViews>
  <sheetFormatPr baseColWidth="10" defaultColWidth="12" defaultRowHeight="11.25" x14ac:dyDescent="0.2"/>
  <cols>
    <col min="1" max="1" width="80.5" style="1" customWidth="1"/>
    <col min="2" max="6" width="18.33203125" style="1" customWidth="1"/>
    <col min="7" max="7" width="19.5" style="1" customWidth="1"/>
    <col min="8" max="16384" width="12" style="1"/>
  </cols>
  <sheetData>
    <row r="1" spans="1:7" ht="57" customHeight="1" x14ac:dyDescent="0.2">
      <c r="A1" s="36" t="s">
        <v>138</v>
      </c>
      <c r="B1" s="37"/>
      <c r="C1" s="37"/>
      <c r="D1" s="37"/>
      <c r="E1" s="37"/>
      <c r="F1" s="37"/>
      <c r="G1" s="38"/>
    </row>
    <row r="2" spans="1:7" x14ac:dyDescent="0.2">
      <c r="A2" s="16"/>
      <c r="B2" s="39" t="s">
        <v>56</v>
      </c>
      <c r="C2" s="40"/>
      <c r="D2" s="40"/>
      <c r="E2" s="40"/>
      <c r="F2" s="41"/>
      <c r="G2" s="34" t="s">
        <v>55</v>
      </c>
    </row>
    <row r="3" spans="1:7" ht="24.95" customHeight="1" x14ac:dyDescent="0.2">
      <c r="A3" s="17" t="s">
        <v>50</v>
      </c>
      <c r="B3" s="2" t="s">
        <v>51</v>
      </c>
      <c r="C3" s="2" t="s">
        <v>114</v>
      </c>
      <c r="D3" s="2" t="s">
        <v>52</v>
      </c>
      <c r="E3" s="2" t="s">
        <v>53</v>
      </c>
      <c r="F3" s="2" t="s">
        <v>54</v>
      </c>
      <c r="G3" s="35"/>
    </row>
    <row r="4" spans="1:7" x14ac:dyDescent="0.2">
      <c r="A4" s="18"/>
      <c r="B4" s="3"/>
      <c r="C4" s="3"/>
      <c r="D4" s="3"/>
      <c r="E4" s="3"/>
      <c r="F4" s="3"/>
      <c r="G4" s="3"/>
    </row>
    <row r="5" spans="1:7" x14ac:dyDescent="0.2">
      <c r="A5" s="19" t="s">
        <v>128</v>
      </c>
      <c r="B5" s="10">
        <v>9170729.0199999996</v>
      </c>
      <c r="C5" s="10">
        <v>19486000.050000001</v>
      </c>
      <c r="D5" s="10">
        <f>B5+C5</f>
        <v>28656729.07</v>
      </c>
      <c r="E5" s="10">
        <v>6840875.75</v>
      </c>
      <c r="F5" s="10">
        <v>6633203.0499999998</v>
      </c>
      <c r="G5" s="10">
        <f>D5-E5</f>
        <v>21815853.32</v>
      </c>
    </row>
    <row r="6" spans="1:7" x14ac:dyDescent="0.2">
      <c r="A6" s="19" t="s">
        <v>129</v>
      </c>
      <c r="B6" s="10">
        <v>57404649.109999999</v>
      </c>
      <c r="C6" s="10">
        <v>3949058.65</v>
      </c>
      <c r="D6" s="10">
        <f t="shared" ref="D6:D11" si="0">B6+C6</f>
        <v>61353707.759999998</v>
      </c>
      <c r="E6" s="10">
        <v>36277793.060000002</v>
      </c>
      <c r="F6" s="10">
        <v>36265142.560000002</v>
      </c>
      <c r="G6" s="10">
        <f t="shared" ref="G6:G11" si="1">D6-E6</f>
        <v>25075914.699999996</v>
      </c>
    </row>
    <row r="7" spans="1:7" x14ac:dyDescent="0.2">
      <c r="A7" s="19" t="s">
        <v>130</v>
      </c>
      <c r="B7" s="10">
        <v>76382178.219999999</v>
      </c>
      <c r="C7" s="10">
        <v>-2493967</v>
      </c>
      <c r="D7" s="10">
        <f t="shared" si="0"/>
        <v>73888211.219999999</v>
      </c>
      <c r="E7" s="10">
        <v>48847048.780000001</v>
      </c>
      <c r="F7" s="10">
        <v>46494028.990000002</v>
      </c>
      <c r="G7" s="10">
        <f t="shared" si="1"/>
        <v>25041162.439999998</v>
      </c>
    </row>
    <row r="8" spans="1:7" x14ac:dyDescent="0.2">
      <c r="A8" s="19" t="s">
        <v>131</v>
      </c>
      <c r="B8" s="10">
        <v>30081128.170000002</v>
      </c>
      <c r="C8" s="10">
        <v>155359135.56999999</v>
      </c>
      <c r="D8" s="10">
        <f t="shared" si="0"/>
        <v>185440263.74000001</v>
      </c>
      <c r="E8" s="10">
        <v>46876110.990000002</v>
      </c>
      <c r="F8" s="10">
        <v>46561462.380000003</v>
      </c>
      <c r="G8" s="10">
        <f t="shared" si="1"/>
        <v>138564152.75</v>
      </c>
    </row>
    <row r="9" spans="1:7" x14ac:dyDescent="0.2">
      <c r="A9" s="19" t="s">
        <v>132</v>
      </c>
      <c r="B9" s="10">
        <v>29882949.43</v>
      </c>
      <c r="C9" s="10">
        <v>2997057.59</v>
      </c>
      <c r="D9" s="10">
        <f t="shared" si="0"/>
        <v>32880007.02</v>
      </c>
      <c r="E9" s="10">
        <v>21530784.030000001</v>
      </c>
      <c r="F9" s="10">
        <v>21530784.030000001</v>
      </c>
      <c r="G9" s="10">
        <f t="shared" si="1"/>
        <v>11349222.989999998</v>
      </c>
    </row>
    <row r="10" spans="1:7" x14ac:dyDescent="0.2">
      <c r="A10" s="19" t="s">
        <v>133</v>
      </c>
      <c r="B10" s="10">
        <v>3002875</v>
      </c>
      <c r="C10" s="10">
        <v>37374.57</v>
      </c>
      <c r="D10" s="10">
        <f t="shared" si="0"/>
        <v>3040249.57</v>
      </c>
      <c r="E10" s="10">
        <v>1773258.79</v>
      </c>
      <c r="F10" s="10">
        <v>1773258.79</v>
      </c>
      <c r="G10" s="10">
        <f t="shared" si="1"/>
        <v>1266990.7799999998</v>
      </c>
    </row>
    <row r="11" spans="1:7" x14ac:dyDescent="0.2">
      <c r="A11" s="19" t="s">
        <v>134</v>
      </c>
      <c r="B11" s="10">
        <v>8001810.8200000003</v>
      </c>
      <c r="C11" s="10">
        <v>-904917.96</v>
      </c>
      <c r="D11" s="10">
        <f t="shared" si="0"/>
        <v>7096892.8600000003</v>
      </c>
      <c r="E11" s="10">
        <v>2961182.63</v>
      </c>
      <c r="F11" s="10">
        <v>2940238.63</v>
      </c>
      <c r="G11" s="10">
        <f t="shared" si="1"/>
        <v>4135710.2300000004</v>
      </c>
    </row>
    <row r="12" spans="1:7" x14ac:dyDescent="0.2">
      <c r="A12" s="19" t="s">
        <v>135</v>
      </c>
      <c r="B12" s="10">
        <v>18642044.059999999</v>
      </c>
      <c r="C12" s="10">
        <v>-1292928.98</v>
      </c>
      <c r="D12" s="10">
        <f t="shared" ref="D12" si="2">B12+C12</f>
        <v>17349115.079999998</v>
      </c>
      <c r="E12" s="10">
        <v>7687573.5899999999</v>
      </c>
      <c r="F12" s="10">
        <v>7687573.5899999999</v>
      </c>
      <c r="G12" s="10">
        <f t="shared" ref="G12" si="3">D12-E12</f>
        <v>9661541.4899999984</v>
      </c>
    </row>
    <row r="13" spans="1:7" x14ac:dyDescent="0.2">
      <c r="A13" s="19" t="s">
        <v>136</v>
      </c>
      <c r="B13" s="10">
        <v>31198602.539999999</v>
      </c>
      <c r="C13" s="10">
        <v>26743729.510000002</v>
      </c>
      <c r="D13" s="10">
        <f t="shared" ref="D13" si="4">B13+C13</f>
        <v>57942332.049999997</v>
      </c>
      <c r="E13" s="10">
        <v>30399294.43</v>
      </c>
      <c r="F13" s="10">
        <v>30367791.829999998</v>
      </c>
      <c r="G13" s="10">
        <f t="shared" ref="G13" si="5">D13-E13</f>
        <v>27543037.619999997</v>
      </c>
    </row>
    <row r="14" spans="1:7" x14ac:dyDescent="0.2">
      <c r="A14" s="19" t="s">
        <v>137</v>
      </c>
      <c r="B14" s="10">
        <v>26480645.559999999</v>
      </c>
      <c r="C14" s="10">
        <v>-5580.81</v>
      </c>
      <c r="D14" s="10">
        <f t="shared" ref="D14" si="6">B14+C14</f>
        <v>26475064.75</v>
      </c>
      <c r="E14" s="10">
        <v>17833915.489999998</v>
      </c>
      <c r="F14" s="10">
        <v>17800530.18</v>
      </c>
      <c r="G14" s="10">
        <f t="shared" ref="G14" si="7">D14-E14</f>
        <v>8641149.2600000016</v>
      </c>
    </row>
    <row r="15" spans="1:7" x14ac:dyDescent="0.2">
      <c r="A15" s="19"/>
      <c r="B15" s="10">
        <v>0</v>
      </c>
      <c r="C15" s="10">
        <v>0</v>
      </c>
      <c r="D15" s="10">
        <f t="shared" ref="D15:D16" si="8">B15+C15</f>
        <v>0</v>
      </c>
      <c r="E15" s="10">
        <v>0</v>
      </c>
      <c r="F15" s="10">
        <v>0</v>
      </c>
      <c r="G15" s="10">
        <f t="shared" ref="G15:G16" si="9">D15-E15</f>
        <v>0</v>
      </c>
    </row>
    <row r="16" spans="1:7" x14ac:dyDescent="0.2">
      <c r="A16" s="19"/>
      <c r="B16" s="10">
        <v>0</v>
      </c>
      <c r="C16" s="10">
        <v>0</v>
      </c>
      <c r="D16" s="10">
        <f t="shared" si="8"/>
        <v>0</v>
      </c>
      <c r="E16" s="10">
        <v>0</v>
      </c>
      <c r="F16" s="10">
        <v>0</v>
      </c>
      <c r="G16" s="10">
        <f t="shared" si="9"/>
        <v>0</v>
      </c>
    </row>
    <row r="17" spans="1:7" x14ac:dyDescent="0.2">
      <c r="A17" s="20" t="s">
        <v>122</v>
      </c>
      <c r="B17" s="11">
        <f t="shared" ref="B17:G17" si="10">SUM(B5:B16)</f>
        <v>290247611.92999995</v>
      </c>
      <c r="C17" s="11">
        <f t="shared" si="10"/>
        <v>203874961.18999997</v>
      </c>
      <c r="D17" s="11">
        <f t="shared" si="10"/>
        <v>494122573.12</v>
      </c>
      <c r="E17" s="11">
        <f t="shared" si="10"/>
        <v>221027837.54000002</v>
      </c>
      <c r="F17" s="11">
        <f t="shared" si="10"/>
        <v>218054014.02999997</v>
      </c>
      <c r="G17" s="11">
        <f t="shared" si="10"/>
        <v>273094735.57999998</v>
      </c>
    </row>
    <row r="19" spans="1:7" ht="55.15" customHeight="1" x14ac:dyDescent="0.2">
      <c r="A19" s="36" t="s">
        <v>138</v>
      </c>
      <c r="B19" s="37"/>
      <c r="C19" s="37"/>
      <c r="D19" s="37"/>
      <c r="E19" s="37"/>
      <c r="F19" s="37"/>
      <c r="G19" s="38"/>
    </row>
    <row r="20" spans="1:7" x14ac:dyDescent="0.2">
      <c r="A20" s="16"/>
      <c r="B20" s="39" t="s">
        <v>56</v>
      </c>
      <c r="C20" s="40"/>
      <c r="D20" s="40"/>
      <c r="E20" s="40"/>
      <c r="F20" s="41"/>
      <c r="G20" s="34" t="s">
        <v>55</v>
      </c>
    </row>
    <row r="21" spans="1:7" ht="22.5" x14ac:dyDescent="0.2">
      <c r="A21" s="17" t="s">
        <v>50</v>
      </c>
      <c r="B21" s="2" t="s">
        <v>51</v>
      </c>
      <c r="C21" s="2" t="s">
        <v>114</v>
      </c>
      <c r="D21" s="2" t="s">
        <v>52</v>
      </c>
      <c r="E21" s="2" t="s">
        <v>53</v>
      </c>
      <c r="F21" s="2" t="s">
        <v>54</v>
      </c>
      <c r="G21" s="35"/>
    </row>
    <row r="22" spans="1:7" x14ac:dyDescent="0.2">
      <c r="A22" s="21"/>
      <c r="B22" s="9"/>
      <c r="C22" s="9"/>
      <c r="D22" s="9"/>
      <c r="E22" s="9"/>
      <c r="F22" s="9"/>
      <c r="G22" s="9"/>
    </row>
    <row r="23" spans="1:7" x14ac:dyDescent="0.2">
      <c r="A23" s="22" t="s">
        <v>8</v>
      </c>
      <c r="B23" s="10">
        <v>0</v>
      </c>
      <c r="C23" s="10">
        <v>0</v>
      </c>
      <c r="D23" s="10">
        <f>B23+C23</f>
        <v>0</v>
      </c>
      <c r="E23" s="10">
        <v>0</v>
      </c>
      <c r="F23" s="10">
        <v>0</v>
      </c>
      <c r="G23" s="10">
        <f>D23-E23</f>
        <v>0</v>
      </c>
    </row>
    <row r="24" spans="1:7" x14ac:dyDescent="0.2">
      <c r="A24" s="22" t="s">
        <v>9</v>
      </c>
      <c r="B24" s="10">
        <v>0</v>
      </c>
      <c r="C24" s="10">
        <v>0</v>
      </c>
      <c r="D24" s="10">
        <f t="shared" ref="D24:D26" si="11">B24+C24</f>
        <v>0</v>
      </c>
      <c r="E24" s="10">
        <v>0</v>
      </c>
      <c r="F24" s="10">
        <v>0</v>
      </c>
      <c r="G24" s="10">
        <f t="shared" ref="G24:G26" si="12">D24-E24</f>
        <v>0</v>
      </c>
    </row>
    <row r="25" spans="1:7" x14ac:dyDescent="0.2">
      <c r="A25" s="22" t="s">
        <v>10</v>
      </c>
      <c r="B25" s="10">
        <v>0</v>
      </c>
      <c r="C25" s="10">
        <v>0</v>
      </c>
      <c r="D25" s="10">
        <f t="shared" si="11"/>
        <v>0</v>
      </c>
      <c r="E25" s="10">
        <v>0</v>
      </c>
      <c r="F25" s="10">
        <v>0</v>
      </c>
      <c r="G25" s="10">
        <f t="shared" si="12"/>
        <v>0</v>
      </c>
    </row>
    <row r="26" spans="1:7" x14ac:dyDescent="0.2">
      <c r="A26" s="22" t="s">
        <v>123</v>
      </c>
      <c r="B26" s="10">
        <v>0</v>
      </c>
      <c r="C26" s="10">
        <v>0</v>
      </c>
      <c r="D26" s="10">
        <f t="shared" si="11"/>
        <v>0</v>
      </c>
      <c r="E26" s="10">
        <v>0</v>
      </c>
      <c r="F26" s="10">
        <v>0</v>
      </c>
      <c r="G26" s="10">
        <f t="shared" si="12"/>
        <v>0</v>
      </c>
    </row>
    <row r="27" spans="1:7" x14ac:dyDescent="0.2">
      <c r="A27" s="22"/>
      <c r="B27" s="10"/>
      <c r="C27" s="10"/>
      <c r="D27" s="10"/>
      <c r="E27" s="10"/>
      <c r="F27" s="10"/>
      <c r="G27" s="10"/>
    </row>
    <row r="28" spans="1:7" x14ac:dyDescent="0.2">
      <c r="A28" s="23" t="s">
        <v>122</v>
      </c>
      <c r="B28" s="11">
        <f t="shared" ref="B28:G28" si="13">SUM(B23:B26)</f>
        <v>0</v>
      </c>
      <c r="C28" s="11">
        <f t="shared" si="13"/>
        <v>0</v>
      </c>
      <c r="D28" s="11">
        <f t="shared" si="13"/>
        <v>0</v>
      </c>
      <c r="E28" s="11">
        <f t="shared" si="13"/>
        <v>0</v>
      </c>
      <c r="F28" s="11">
        <f t="shared" si="13"/>
        <v>0</v>
      </c>
      <c r="G28" s="11">
        <f t="shared" si="13"/>
        <v>0</v>
      </c>
    </row>
    <row r="31" spans="1:7" ht="59.45" customHeight="1" x14ac:dyDescent="0.2">
      <c r="A31" s="39" t="s">
        <v>138</v>
      </c>
      <c r="B31" s="40"/>
      <c r="C31" s="40"/>
      <c r="D31" s="40"/>
      <c r="E31" s="40"/>
      <c r="F31" s="40"/>
      <c r="G31" s="41"/>
    </row>
    <row r="32" spans="1:7" x14ac:dyDescent="0.2">
      <c r="A32" s="16"/>
      <c r="B32" s="39" t="s">
        <v>56</v>
      </c>
      <c r="C32" s="40"/>
      <c r="D32" s="40"/>
      <c r="E32" s="40"/>
      <c r="F32" s="41"/>
      <c r="G32" s="34" t="s">
        <v>55</v>
      </c>
    </row>
    <row r="33" spans="1:7" ht="22.5" x14ac:dyDescent="0.2">
      <c r="A33" s="17" t="s">
        <v>50</v>
      </c>
      <c r="B33" s="2" t="s">
        <v>51</v>
      </c>
      <c r="C33" s="2" t="s">
        <v>114</v>
      </c>
      <c r="D33" s="2" t="s">
        <v>52</v>
      </c>
      <c r="E33" s="2" t="s">
        <v>53</v>
      </c>
      <c r="F33" s="2" t="s">
        <v>54</v>
      </c>
      <c r="G33" s="35"/>
    </row>
    <row r="34" spans="1:7" x14ac:dyDescent="0.2">
      <c r="A34" s="21"/>
      <c r="B34" s="9"/>
      <c r="C34" s="9"/>
      <c r="D34" s="9"/>
      <c r="E34" s="9"/>
      <c r="F34" s="9"/>
      <c r="G34" s="9"/>
    </row>
    <row r="35" spans="1:7" x14ac:dyDescent="0.2">
      <c r="A35" s="24" t="s">
        <v>12</v>
      </c>
      <c r="B35" s="10">
        <v>0</v>
      </c>
      <c r="C35" s="10">
        <v>0</v>
      </c>
      <c r="D35" s="10">
        <f t="shared" ref="D35:D47" si="14">B35+C35</f>
        <v>0</v>
      </c>
      <c r="E35" s="10">
        <v>0</v>
      </c>
      <c r="F35" s="10">
        <v>0</v>
      </c>
      <c r="G35" s="10">
        <f t="shared" ref="G35:G47" si="15">D35-E35</f>
        <v>0</v>
      </c>
    </row>
    <row r="36" spans="1:7" x14ac:dyDescent="0.2">
      <c r="A36" s="24"/>
      <c r="B36" s="10"/>
      <c r="C36" s="10"/>
      <c r="D36" s="10"/>
      <c r="E36" s="10"/>
      <c r="F36" s="10"/>
      <c r="G36" s="10"/>
    </row>
    <row r="37" spans="1:7" x14ac:dyDescent="0.2">
      <c r="A37" s="24" t="s">
        <v>11</v>
      </c>
      <c r="B37" s="10">
        <v>0</v>
      </c>
      <c r="C37" s="10">
        <v>0</v>
      </c>
      <c r="D37" s="10">
        <f t="shared" si="14"/>
        <v>0</v>
      </c>
      <c r="E37" s="10">
        <v>0</v>
      </c>
      <c r="F37" s="10">
        <v>0</v>
      </c>
      <c r="G37" s="10">
        <f t="shared" si="15"/>
        <v>0</v>
      </c>
    </row>
    <row r="38" spans="1:7" x14ac:dyDescent="0.2">
      <c r="A38" s="24"/>
      <c r="B38" s="10"/>
      <c r="C38" s="10"/>
      <c r="D38" s="10"/>
      <c r="E38" s="10"/>
      <c r="F38" s="10"/>
      <c r="G38" s="10"/>
    </row>
    <row r="39" spans="1:7" x14ac:dyDescent="0.2">
      <c r="A39" s="24" t="s">
        <v>13</v>
      </c>
      <c r="B39" s="10">
        <v>0</v>
      </c>
      <c r="C39" s="10">
        <v>0</v>
      </c>
      <c r="D39" s="10">
        <f t="shared" si="14"/>
        <v>0</v>
      </c>
      <c r="E39" s="10">
        <v>0</v>
      </c>
      <c r="F39" s="10">
        <v>0</v>
      </c>
      <c r="G39" s="10">
        <f t="shared" si="15"/>
        <v>0</v>
      </c>
    </row>
    <row r="40" spans="1:7" x14ac:dyDescent="0.2">
      <c r="A40" s="24"/>
      <c r="B40" s="10"/>
      <c r="C40" s="10"/>
      <c r="D40" s="10"/>
      <c r="E40" s="10"/>
      <c r="F40" s="10"/>
      <c r="G40" s="10"/>
    </row>
    <row r="41" spans="1:7" x14ac:dyDescent="0.2">
      <c r="A41" s="24" t="s">
        <v>25</v>
      </c>
      <c r="B41" s="10">
        <v>0</v>
      </c>
      <c r="C41" s="10">
        <v>0</v>
      </c>
      <c r="D41" s="10">
        <f t="shared" si="14"/>
        <v>0</v>
      </c>
      <c r="E41" s="10">
        <v>0</v>
      </c>
      <c r="F41" s="10">
        <v>0</v>
      </c>
      <c r="G41" s="10">
        <f t="shared" si="15"/>
        <v>0</v>
      </c>
    </row>
    <row r="42" spans="1:7" x14ac:dyDescent="0.2">
      <c r="A42" s="24"/>
      <c r="B42" s="10"/>
      <c r="C42" s="10"/>
      <c r="D42" s="10"/>
      <c r="E42" s="10"/>
      <c r="F42" s="10"/>
      <c r="G42" s="10"/>
    </row>
    <row r="43" spans="1:7" ht="22.5" x14ac:dyDescent="0.2">
      <c r="A43" s="24" t="s">
        <v>26</v>
      </c>
      <c r="B43" s="10">
        <v>0</v>
      </c>
      <c r="C43" s="10">
        <v>0</v>
      </c>
      <c r="D43" s="10">
        <f t="shared" si="14"/>
        <v>0</v>
      </c>
      <c r="E43" s="10">
        <v>0</v>
      </c>
      <c r="F43" s="10">
        <v>0</v>
      </c>
      <c r="G43" s="10">
        <f t="shared" si="15"/>
        <v>0</v>
      </c>
    </row>
    <row r="44" spans="1:7" x14ac:dyDescent="0.2">
      <c r="A44" s="24"/>
      <c r="B44" s="10"/>
      <c r="C44" s="10"/>
      <c r="D44" s="10"/>
      <c r="E44" s="10"/>
      <c r="F44" s="10"/>
      <c r="G44" s="10"/>
    </row>
    <row r="45" spans="1:7" ht="22.5" x14ac:dyDescent="0.2">
      <c r="A45" s="24" t="s">
        <v>124</v>
      </c>
      <c r="B45" s="10">
        <v>0</v>
      </c>
      <c r="C45" s="10">
        <v>0</v>
      </c>
      <c r="D45" s="10">
        <f t="shared" ref="D45" si="16">B45+C45</f>
        <v>0</v>
      </c>
      <c r="E45" s="10">
        <v>0</v>
      </c>
      <c r="F45" s="10">
        <v>0</v>
      </c>
      <c r="G45" s="10">
        <f t="shared" ref="G45" si="17">D45-E45</f>
        <v>0</v>
      </c>
    </row>
    <row r="46" spans="1:7" x14ac:dyDescent="0.2">
      <c r="A46" s="24"/>
      <c r="B46" s="10"/>
      <c r="C46" s="10"/>
      <c r="D46" s="10"/>
      <c r="E46" s="10"/>
      <c r="F46" s="10"/>
      <c r="G46" s="10"/>
    </row>
    <row r="47" spans="1:7" x14ac:dyDescent="0.2">
      <c r="A47" s="24" t="s">
        <v>14</v>
      </c>
      <c r="B47" s="10">
        <v>0</v>
      </c>
      <c r="C47" s="10">
        <v>0</v>
      </c>
      <c r="D47" s="10">
        <f t="shared" si="14"/>
        <v>0</v>
      </c>
      <c r="E47" s="10">
        <v>0</v>
      </c>
      <c r="F47" s="10">
        <v>0</v>
      </c>
      <c r="G47" s="10">
        <f t="shared" si="15"/>
        <v>0</v>
      </c>
    </row>
    <row r="48" spans="1:7" x14ac:dyDescent="0.2">
      <c r="A48" s="24"/>
      <c r="B48" s="10"/>
      <c r="C48" s="10"/>
      <c r="D48" s="10"/>
      <c r="E48" s="10"/>
      <c r="F48" s="10"/>
      <c r="G48" s="10"/>
    </row>
    <row r="49" spans="1:7" x14ac:dyDescent="0.2">
      <c r="A49" s="24" t="s">
        <v>125</v>
      </c>
      <c r="B49" s="10">
        <v>290247611.93000001</v>
      </c>
      <c r="C49" s="10">
        <v>203874961.19</v>
      </c>
      <c r="D49" s="10">
        <f t="shared" ref="D49" si="18">B49+C49</f>
        <v>494122573.12</v>
      </c>
      <c r="E49" s="10">
        <v>221027837.53999999</v>
      </c>
      <c r="F49" s="10">
        <v>218054014.03</v>
      </c>
      <c r="G49" s="10">
        <f t="shared" ref="G49" si="19">D49-E49</f>
        <v>273094735.58000004</v>
      </c>
    </row>
    <row r="50" spans="1:7" x14ac:dyDescent="0.2">
      <c r="A50" s="24"/>
      <c r="B50" s="10"/>
      <c r="C50" s="10"/>
      <c r="D50" s="10"/>
      <c r="E50" s="10"/>
      <c r="F50" s="10"/>
      <c r="G50" s="10"/>
    </row>
    <row r="51" spans="1:7" x14ac:dyDescent="0.2">
      <c r="A51" s="23" t="s">
        <v>122</v>
      </c>
      <c r="B51" s="11">
        <f t="shared" ref="B51:G51" si="20">SUM(B35:B49)</f>
        <v>290247611.93000001</v>
      </c>
      <c r="C51" s="11">
        <f t="shared" si="20"/>
        <v>203874961.19</v>
      </c>
      <c r="D51" s="11">
        <f t="shared" si="20"/>
        <v>494122573.12</v>
      </c>
      <c r="E51" s="11">
        <f t="shared" si="20"/>
        <v>221027837.53999999</v>
      </c>
      <c r="F51" s="11">
        <f t="shared" si="20"/>
        <v>218054014.03</v>
      </c>
      <c r="G51" s="11">
        <f t="shared" si="20"/>
        <v>273094735.58000004</v>
      </c>
    </row>
    <row r="53" spans="1:7" x14ac:dyDescent="0.2">
      <c r="A53" s="1" t="s">
        <v>115</v>
      </c>
    </row>
  </sheetData>
  <sheetProtection formatCells="0" formatColumns="0" formatRows="0" insertRows="0" deleteRows="0" autoFilter="0"/>
  <mergeCells count="9">
    <mergeCell ref="G2:G3"/>
    <mergeCell ref="A1:G1"/>
    <mergeCell ref="A19:G19"/>
    <mergeCell ref="G32:G33"/>
    <mergeCell ref="G20:G21"/>
    <mergeCell ref="A31:G31"/>
    <mergeCell ref="B2:F2"/>
    <mergeCell ref="B20:F20"/>
    <mergeCell ref="B32:F32"/>
  </mergeCells>
  <printOptions horizontalCentered="1"/>
  <pageMargins left="0.31496062992125984" right="0.31496062992125984" top="0.55118110236220474" bottom="0.35433070866141736" header="0.31496062992125984" footer="0.31496062992125984"/>
  <pageSetup paperSize="141"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3"/>
  <sheetViews>
    <sheetView showGridLines="0" zoomScaleNormal="100" workbookViewId="0">
      <selection activeCell="K27" sqref="K27"/>
    </sheetView>
  </sheetViews>
  <sheetFormatPr baseColWidth="10" defaultColWidth="12" defaultRowHeight="11.25" x14ac:dyDescent="0.2"/>
  <cols>
    <col min="1" max="1" width="79" style="1" customWidth="1"/>
    <col min="2" max="7" width="18.33203125" style="1" customWidth="1"/>
    <col min="8" max="16384" width="12" style="1"/>
  </cols>
  <sheetData>
    <row r="1" spans="1:7" ht="57" customHeight="1" x14ac:dyDescent="0.2">
      <c r="A1" s="39" t="s">
        <v>141</v>
      </c>
      <c r="B1" s="40"/>
      <c r="C1" s="40"/>
      <c r="D1" s="40"/>
      <c r="E1" s="40"/>
      <c r="F1" s="40"/>
      <c r="G1" s="41"/>
    </row>
    <row r="2" spans="1:7" x14ac:dyDescent="0.2">
      <c r="A2" s="16"/>
      <c r="B2" s="39" t="s">
        <v>56</v>
      </c>
      <c r="C2" s="40"/>
      <c r="D2" s="40"/>
      <c r="E2" s="40"/>
      <c r="F2" s="41"/>
      <c r="G2" s="34" t="s">
        <v>55</v>
      </c>
    </row>
    <row r="3" spans="1:7" ht="24.95" customHeight="1" x14ac:dyDescent="0.2">
      <c r="A3" s="17" t="s">
        <v>50</v>
      </c>
      <c r="B3" s="2" t="s">
        <v>51</v>
      </c>
      <c r="C3" s="2" t="s">
        <v>114</v>
      </c>
      <c r="D3" s="2" t="s">
        <v>52</v>
      </c>
      <c r="E3" s="2" t="s">
        <v>53</v>
      </c>
      <c r="F3" s="2" t="s">
        <v>54</v>
      </c>
      <c r="G3" s="35"/>
    </row>
    <row r="4" spans="1:7" x14ac:dyDescent="0.2">
      <c r="A4" s="21"/>
      <c r="B4" s="9"/>
      <c r="C4" s="9"/>
      <c r="D4" s="9"/>
      <c r="E4" s="9"/>
      <c r="F4" s="9"/>
      <c r="G4" s="9"/>
    </row>
    <row r="5" spans="1:7" x14ac:dyDescent="0.2">
      <c r="A5" s="4" t="s">
        <v>15</v>
      </c>
      <c r="B5" s="15">
        <f t="shared" ref="B5:G5" si="0">SUM(B6:B13)</f>
        <v>0</v>
      </c>
      <c r="C5" s="15">
        <f t="shared" si="0"/>
        <v>0</v>
      </c>
      <c r="D5" s="15">
        <f t="shared" si="0"/>
        <v>0</v>
      </c>
      <c r="E5" s="15">
        <f t="shared" si="0"/>
        <v>0</v>
      </c>
      <c r="F5" s="15">
        <f t="shared" si="0"/>
        <v>0</v>
      </c>
      <c r="G5" s="15">
        <f t="shared" si="0"/>
        <v>0</v>
      </c>
    </row>
    <row r="6" spans="1:7" x14ac:dyDescent="0.2">
      <c r="A6" s="29" t="s">
        <v>40</v>
      </c>
      <c r="B6" s="10">
        <v>0</v>
      </c>
      <c r="C6" s="10">
        <v>0</v>
      </c>
      <c r="D6" s="10">
        <f>B6+C6</f>
        <v>0</v>
      </c>
      <c r="E6" s="10">
        <v>0</v>
      </c>
      <c r="F6" s="10">
        <v>0</v>
      </c>
      <c r="G6" s="10">
        <f>D6-E6</f>
        <v>0</v>
      </c>
    </row>
    <row r="7" spans="1:7" x14ac:dyDescent="0.2">
      <c r="A7" s="29" t="s">
        <v>16</v>
      </c>
      <c r="B7" s="10">
        <v>0</v>
      </c>
      <c r="C7" s="10">
        <v>0</v>
      </c>
      <c r="D7" s="10">
        <f t="shared" ref="D7:D13" si="1">B7+C7</f>
        <v>0</v>
      </c>
      <c r="E7" s="10">
        <v>0</v>
      </c>
      <c r="F7" s="10">
        <v>0</v>
      </c>
      <c r="G7" s="10">
        <f t="shared" ref="G7:G13" si="2">D7-E7</f>
        <v>0</v>
      </c>
    </row>
    <row r="8" spans="1:7" x14ac:dyDescent="0.2">
      <c r="A8" s="29" t="s">
        <v>116</v>
      </c>
      <c r="B8" s="10">
        <v>0</v>
      </c>
      <c r="C8" s="10">
        <v>0</v>
      </c>
      <c r="D8" s="10">
        <f t="shared" si="1"/>
        <v>0</v>
      </c>
      <c r="E8" s="10">
        <v>0</v>
      </c>
      <c r="F8" s="10">
        <v>0</v>
      </c>
      <c r="G8" s="10">
        <f t="shared" si="2"/>
        <v>0</v>
      </c>
    </row>
    <row r="9" spans="1:7" x14ac:dyDescent="0.2">
      <c r="A9" s="29" t="s">
        <v>3</v>
      </c>
      <c r="B9" s="10">
        <v>0</v>
      </c>
      <c r="C9" s="10">
        <v>0</v>
      </c>
      <c r="D9" s="10">
        <f t="shared" si="1"/>
        <v>0</v>
      </c>
      <c r="E9" s="10">
        <v>0</v>
      </c>
      <c r="F9" s="10">
        <v>0</v>
      </c>
      <c r="G9" s="10">
        <f t="shared" si="2"/>
        <v>0</v>
      </c>
    </row>
    <row r="10" spans="1:7" x14ac:dyDescent="0.2">
      <c r="A10" s="29" t="s">
        <v>22</v>
      </c>
      <c r="B10" s="10">
        <v>0</v>
      </c>
      <c r="C10" s="10">
        <v>0</v>
      </c>
      <c r="D10" s="10">
        <f t="shared" si="1"/>
        <v>0</v>
      </c>
      <c r="E10" s="10">
        <v>0</v>
      </c>
      <c r="F10" s="10">
        <v>0</v>
      </c>
      <c r="G10" s="10">
        <f t="shared" si="2"/>
        <v>0</v>
      </c>
    </row>
    <row r="11" spans="1:7" x14ac:dyDescent="0.2">
      <c r="A11" s="29" t="s">
        <v>17</v>
      </c>
      <c r="B11" s="10">
        <v>0</v>
      </c>
      <c r="C11" s="10">
        <v>0</v>
      </c>
      <c r="D11" s="10">
        <f t="shared" si="1"/>
        <v>0</v>
      </c>
      <c r="E11" s="10">
        <v>0</v>
      </c>
      <c r="F11" s="10">
        <v>0</v>
      </c>
      <c r="G11" s="10">
        <f t="shared" si="2"/>
        <v>0</v>
      </c>
    </row>
    <row r="12" spans="1:7" x14ac:dyDescent="0.2">
      <c r="A12" s="29" t="s">
        <v>41</v>
      </c>
      <c r="B12" s="10">
        <v>0</v>
      </c>
      <c r="C12" s="10">
        <v>0</v>
      </c>
      <c r="D12" s="10">
        <f t="shared" si="1"/>
        <v>0</v>
      </c>
      <c r="E12" s="10">
        <v>0</v>
      </c>
      <c r="F12" s="10">
        <v>0</v>
      </c>
      <c r="G12" s="10">
        <f t="shared" si="2"/>
        <v>0</v>
      </c>
    </row>
    <row r="13" spans="1:7" x14ac:dyDescent="0.2">
      <c r="A13" s="29" t="s">
        <v>18</v>
      </c>
      <c r="B13" s="10">
        <v>0</v>
      </c>
      <c r="C13" s="10">
        <v>0</v>
      </c>
      <c r="D13" s="10">
        <f t="shared" si="1"/>
        <v>0</v>
      </c>
      <c r="E13" s="10">
        <v>0</v>
      </c>
      <c r="F13" s="10">
        <v>0</v>
      </c>
      <c r="G13" s="10">
        <f t="shared" si="2"/>
        <v>0</v>
      </c>
    </row>
    <row r="14" spans="1:7" x14ac:dyDescent="0.2">
      <c r="A14" s="29"/>
      <c r="B14" s="10"/>
      <c r="C14" s="10"/>
      <c r="D14" s="10"/>
      <c r="E14" s="10"/>
      <c r="F14" s="10"/>
      <c r="G14" s="10"/>
    </row>
    <row r="15" spans="1:7" x14ac:dyDescent="0.2">
      <c r="A15" s="4" t="s">
        <v>19</v>
      </c>
      <c r="B15" s="15">
        <f t="shared" ref="B15:G15" si="3">SUM(B16:B22)</f>
        <v>290247611.93000001</v>
      </c>
      <c r="C15" s="15">
        <f t="shared" si="3"/>
        <v>203874961.19</v>
      </c>
      <c r="D15" s="15">
        <f t="shared" si="3"/>
        <v>494122573.12</v>
      </c>
      <c r="E15" s="15">
        <f t="shared" si="3"/>
        <v>221027837.54000002</v>
      </c>
      <c r="F15" s="15">
        <f t="shared" si="3"/>
        <v>218054014.03</v>
      </c>
      <c r="G15" s="15">
        <f t="shared" si="3"/>
        <v>273094735.58000004</v>
      </c>
    </row>
    <row r="16" spans="1:7" x14ac:dyDescent="0.2">
      <c r="A16" s="29" t="s">
        <v>42</v>
      </c>
      <c r="B16" s="10">
        <v>49840646.600000001</v>
      </c>
      <c r="C16" s="10">
        <v>69618652.109999999</v>
      </c>
      <c r="D16" s="10">
        <f>B16+C16</f>
        <v>119459298.71000001</v>
      </c>
      <c r="E16" s="10">
        <v>56750099.700000003</v>
      </c>
      <c r="F16" s="10">
        <v>56718597.100000001</v>
      </c>
      <c r="G16" s="10">
        <f t="shared" ref="G16:G22" si="4">D16-E16</f>
        <v>62709199.010000005</v>
      </c>
    </row>
    <row r="17" spans="1:7" x14ac:dyDescent="0.2">
      <c r="A17" s="29" t="s">
        <v>27</v>
      </c>
      <c r="B17" s="10">
        <v>240406965.33000001</v>
      </c>
      <c r="C17" s="10">
        <v>134256309.08000001</v>
      </c>
      <c r="D17" s="10">
        <f t="shared" ref="D17:D22" si="5">B17+C17</f>
        <v>374663274.41000003</v>
      </c>
      <c r="E17" s="10">
        <v>164277737.84</v>
      </c>
      <c r="F17" s="10">
        <v>161335416.93000001</v>
      </c>
      <c r="G17" s="10">
        <f t="shared" si="4"/>
        <v>210385536.57000002</v>
      </c>
    </row>
    <row r="18" spans="1:7" x14ac:dyDescent="0.2">
      <c r="A18" s="29" t="s">
        <v>20</v>
      </c>
      <c r="B18" s="10">
        <v>0</v>
      </c>
      <c r="C18" s="10">
        <v>0</v>
      </c>
      <c r="D18" s="10">
        <f t="shared" si="5"/>
        <v>0</v>
      </c>
      <c r="E18" s="10">
        <v>0</v>
      </c>
      <c r="F18" s="10">
        <v>0</v>
      </c>
      <c r="G18" s="10">
        <f t="shared" si="4"/>
        <v>0</v>
      </c>
    </row>
    <row r="19" spans="1:7" x14ac:dyDescent="0.2">
      <c r="A19" s="29" t="s">
        <v>43</v>
      </c>
      <c r="B19" s="10">
        <v>0</v>
      </c>
      <c r="C19" s="10">
        <v>0</v>
      </c>
      <c r="D19" s="10">
        <f t="shared" si="5"/>
        <v>0</v>
      </c>
      <c r="E19" s="10">
        <v>0</v>
      </c>
      <c r="F19" s="10">
        <v>0</v>
      </c>
      <c r="G19" s="10">
        <f t="shared" si="4"/>
        <v>0</v>
      </c>
    </row>
    <row r="20" spans="1:7" x14ac:dyDescent="0.2">
      <c r="A20" s="29" t="s">
        <v>44</v>
      </c>
      <c r="B20" s="10">
        <v>0</v>
      </c>
      <c r="C20" s="10">
        <v>0</v>
      </c>
      <c r="D20" s="10">
        <f t="shared" si="5"/>
        <v>0</v>
      </c>
      <c r="E20" s="10">
        <v>0</v>
      </c>
      <c r="F20" s="10">
        <v>0</v>
      </c>
      <c r="G20" s="10">
        <f t="shared" si="4"/>
        <v>0</v>
      </c>
    </row>
    <row r="21" spans="1:7" x14ac:dyDescent="0.2">
      <c r="A21" s="29" t="s">
        <v>45</v>
      </c>
      <c r="B21" s="10">
        <v>0</v>
      </c>
      <c r="C21" s="10">
        <v>0</v>
      </c>
      <c r="D21" s="10">
        <f t="shared" si="5"/>
        <v>0</v>
      </c>
      <c r="E21" s="10">
        <v>0</v>
      </c>
      <c r="F21" s="10">
        <v>0</v>
      </c>
      <c r="G21" s="10">
        <f t="shared" si="4"/>
        <v>0</v>
      </c>
    </row>
    <row r="22" spans="1:7" x14ac:dyDescent="0.2">
      <c r="A22" s="29" t="s">
        <v>4</v>
      </c>
      <c r="B22" s="10">
        <v>0</v>
      </c>
      <c r="C22" s="10">
        <v>0</v>
      </c>
      <c r="D22" s="10">
        <f t="shared" si="5"/>
        <v>0</v>
      </c>
      <c r="E22" s="10">
        <v>0</v>
      </c>
      <c r="F22" s="10">
        <v>0</v>
      </c>
      <c r="G22" s="10">
        <f t="shared" si="4"/>
        <v>0</v>
      </c>
    </row>
    <row r="23" spans="1:7" x14ac:dyDescent="0.2">
      <c r="A23" s="29"/>
      <c r="B23" s="10"/>
      <c r="C23" s="10"/>
      <c r="D23" s="10"/>
      <c r="E23" s="10"/>
      <c r="F23" s="10"/>
      <c r="G23" s="10"/>
    </row>
    <row r="24" spans="1:7" x14ac:dyDescent="0.2">
      <c r="A24" s="4" t="s">
        <v>46</v>
      </c>
      <c r="B24" s="15">
        <f t="shared" ref="B24:G24" si="6">SUM(B25:B33)</f>
        <v>0</v>
      </c>
      <c r="C24" s="15">
        <f t="shared" si="6"/>
        <v>0</v>
      </c>
      <c r="D24" s="15">
        <f t="shared" si="6"/>
        <v>0</v>
      </c>
      <c r="E24" s="15">
        <f t="shared" si="6"/>
        <v>0</v>
      </c>
      <c r="F24" s="15">
        <f t="shared" si="6"/>
        <v>0</v>
      </c>
      <c r="G24" s="15">
        <f t="shared" si="6"/>
        <v>0</v>
      </c>
    </row>
    <row r="25" spans="1:7" x14ac:dyDescent="0.2">
      <c r="A25" s="29" t="s">
        <v>28</v>
      </c>
      <c r="B25" s="10">
        <v>0</v>
      </c>
      <c r="C25" s="10">
        <v>0</v>
      </c>
      <c r="D25" s="10">
        <f>B25+C25</f>
        <v>0</v>
      </c>
      <c r="E25" s="10">
        <v>0</v>
      </c>
      <c r="F25" s="10">
        <v>0</v>
      </c>
      <c r="G25" s="10">
        <f t="shared" ref="G25:G33" si="7">D25-E25</f>
        <v>0</v>
      </c>
    </row>
    <row r="26" spans="1:7" x14ac:dyDescent="0.2">
      <c r="A26" s="29" t="s">
        <v>23</v>
      </c>
      <c r="B26" s="10">
        <v>0</v>
      </c>
      <c r="C26" s="10">
        <v>0</v>
      </c>
      <c r="D26" s="10">
        <f t="shared" ref="D26:D33" si="8">B26+C26</f>
        <v>0</v>
      </c>
      <c r="E26" s="10">
        <v>0</v>
      </c>
      <c r="F26" s="10">
        <v>0</v>
      </c>
      <c r="G26" s="10">
        <f t="shared" si="7"/>
        <v>0</v>
      </c>
    </row>
    <row r="27" spans="1:7" x14ac:dyDescent="0.2">
      <c r="A27" s="29" t="s">
        <v>29</v>
      </c>
      <c r="B27" s="10">
        <v>0</v>
      </c>
      <c r="C27" s="10">
        <v>0</v>
      </c>
      <c r="D27" s="10">
        <f t="shared" si="8"/>
        <v>0</v>
      </c>
      <c r="E27" s="10">
        <v>0</v>
      </c>
      <c r="F27" s="10">
        <v>0</v>
      </c>
      <c r="G27" s="10">
        <f t="shared" si="7"/>
        <v>0</v>
      </c>
    </row>
    <row r="28" spans="1:7" x14ac:dyDescent="0.2">
      <c r="A28" s="29" t="s">
        <v>47</v>
      </c>
      <c r="B28" s="10">
        <v>0</v>
      </c>
      <c r="C28" s="10">
        <v>0</v>
      </c>
      <c r="D28" s="10">
        <f t="shared" si="8"/>
        <v>0</v>
      </c>
      <c r="E28" s="10">
        <v>0</v>
      </c>
      <c r="F28" s="10">
        <v>0</v>
      </c>
      <c r="G28" s="10">
        <f t="shared" si="7"/>
        <v>0</v>
      </c>
    </row>
    <row r="29" spans="1:7" x14ac:dyDescent="0.2">
      <c r="A29" s="29" t="s">
        <v>21</v>
      </c>
      <c r="B29" s="10">
        <v>0</v>
      </c>
      <c r="C29" s="10">
        <v>0</v>
      </c>
      <c r="D29" s="10">
        <f t="shared" si="8"/>
        <v>0</v>
      </c>
      <c r="E29" s="10">
        <v>0</v>
      </c>
      <c r="F29" s="10">
        <v>0</v>
      </c>
      <c r="G29" s="10">
        <f t="shared" si="7"/>
        <v>0</v>
      </c>
    </row>
    <row r="30" spans="1:7" x14ac:dyDescent="0.2">
      <c r="A30" s="29" t="s">
        <v>5</v>
      </c>
      <c r="B30" s="10">
        <v>0</v>
      </c>
      <c r="C30" s="10">
        <v>0</v>
      </c>
      <c r="D30" s="10">
        <f t="shared" si="8"/>
        <v>0</v>
      </c>
      <c r="E30" s="10">
        <v>0</v>
      </c>
      <c r="F30" s="10">
        <v>0</v>
      </c>
      <c r="G30" s="10">
        <f t="shared" si="7"/>
        <v>0</v>
      </c>
    </row>
    <row r="31" spans="1:7" x14ac:dyDescent="0.2">
      <c r="A31" s="29" t="s">
        <v>6</v>
      </c>
      <c r="B31" s="10">
        <v>0</v>
      </c>
      <c r="C31" s="10">
        <v>0</v>
      </c>
      <c r="D31" s="10">
        <f t="shared" si="8"/>
        <v>0</v>
      </c>
      <c r="E31" s="10">
        <v>0</v>
      </c>
      <c r="F31" s="10">
        <v>0</v>
      </c>
      <c r="G31" s="10">
        <f t="shared" si="7"/>
        <v>0</v>
      </c>
    </row>
    <row r="32" spans="1:7" x14ac:dyDescent="0.2">
      <c r="A32" s="29" t="s">
        <v>48</v>
      </c>
      <c r="B32" s="10">
        <v>0</v>
      </c>
      <c r="C32" s="10">
        <v>0</v>
      </c>
      <c r="D32" s="10">
        <f t="shared" si="8"/>
        <v>0</v>
      </c>
      <c r="E32" s="10">
        <v>0</v>
      </c>
      <c r="F32" s="10">
        <v>0</v>
      </c>
      <c r="G32" s="10">
        <f t="shared" si="7"/>
        <v>0</v>
      </c>
    </row>
    <row r="33" spans="1:7" x14ac:dyDescent="0.2">
      <c r="A33" s="29" t="s">
        <v>30</v>
      </c>
      <c r="B33" s="10">
        <v>0</v>
      </c>
      <c r="C33" s="10">
        <v>0</v>
      </c>
      <c r="D33" s="10">
        <f t="shared" si="8"/>
        <v>0</v>
      </c>
      <c r="E33" s="10">
        <v>0</v>
      </c>
      <c r="F33" s="10">
        <v>0</v>
      </c>
      <c r="G33" s="10">
        <f t="shared" si="7"/>
        <v>0</v>
      </c>
    </row>
    <row r="34" spans="1:7" x14ac:dyDescent="0.2">
      <c r="A34" s="29"/>
      <c r="B34" s="10"/>
      <c r="C34" s="10"/>
      <c r="D34" s="10"/>
      <c r="E34" s="10"/>
      <c r="F34" s="10"/>
      <c r="G34" s="10"/>
    </row>
    <row r="35" spans="1:7" x14ac:dyDescent="0.2">
      <c r="A35" s="4" t="s">
        <v>31</v>
      </c>
      <c r="B35" s="15">
        <f t="shared" ref="B35:G35" si="9">SUM(B36:B39)</f>
        <v>0</v>
      </c>
      <c r="C35" s="15">
        <f t="shared" si="9"/>
        <v>0</v>
      </c>
      <c r="D35" s="15">
        <f t="shared" si="9"/>
        <v>0</v>
      </c>
      <c r="E35" s="15">
        <f t="shared" si="9"/>
        <v>0</v>
      </c>
      <c r="F35" s="15">
        <f t="shared" si="9"/>
        <v>0</v>
      </c>
      <c r="G35" s="15">
        <f t="shared" si="9"/>
        <v>0</v>
      </c>
    </row>
    <row r="36" spans="1:7" x14ac:dyDescent="0.2">
      <c r="A36" s="29" t="s">
        <v>49</v>
      </c>
      <c r="B36" s="10">
        <v>0</v>
      </c>
      <c r="C36" s="10">
        <v>0</v>
      </c>
      <c r="D36" s="10">
        <f>B36+C36</f>
        <v>0</v>
      </c>
      <c r="E36" s="10">
        <v>0</v>
      </c>
      <c r="F36" s="10">
        <v>0</v>
      </c>
      <c r="G36" s="10">
        <f t="shared" ref="G36:G39" si="10">D36-E36</f>
        <v>0</v>
      </c>
    </row>
    <row r="37" spans="1:7" ht="11.25" customHeight="1" x14ac:dyDescent="0.2">
      <c r="A37" s="29" t="s">
        <v>24</v>
      </c>
      <c r="B37" s="10">
        <v>0</v>
      </c>
      <c r="C37" s="10">
        <v>0</v>
      </c>
      <c r="D37" s="10">
        <f t="shared" ref="D37:D39" si="11">B37+C37</f>
        <v>0</v>
      </c>
      <c r="E37" s="10">
        <v>0</v>
      </c>
      <c r="F37" s="10">
        <v>0</v>
      </c>
      <c r="G37" s="10">
        <f t="shared" si="10"/>
        <v>0</v>
      </c>
    </row>
    <row r="38" spans="1:7" x14ac:dyDescent="0.2">
      <c r="A38" s="29" t="s">
        <v>32</v>
      </c>
      <c r="B38" s="10">
        <v>0</v>
      </c>
      <c r="C38" s="10">
        <v>0</v>
      </c>
      <c r="D38" s="10">
        <f t="shared" si="11"/>
        <v>0</v>
      </c>
      <c r="E38" s="10">
        <v>0</v>
      </c>
      <c r="F38" s="10">
        <v>0</v>
      </c>
      <c r="G38" s="10">
        <f t="shared" si="10"/>
        <v>0</v>
      </c>
    </row>
    <row r="39" spans="1:7" x14ac:dyDescent="0.2">
      <c r="A39" s="29" t="s">
        <v>7</v>
      </c>
      <c r="B39" s="10">
        <v>0</v>
      </c>
      <c r="C39" s="10">
        <v>0</v>
      </c>
      <c r="D39" s="10">
        <f t="shared" si="11"/>
        <v>0</v>
      </c>
      <c r="E39" s="10">
        <v>0</v>
      </c>
      <c r="F39" s="10">
        <v>0</v>
      </c>
      <c r="G39" s="10">
        <f t="shared" si="10"/>
        <v>0</v>
      </c>
    </row>
    <row r="40" spans="1:7" x14ac:dyDescent="0.2">
      <c r="A40" s="30"/>
      <c r="B40" s="12"/>
      <c r="C40" s="12"/>
      <c r="D40" s="12"/>
      <c r="E40" s="12"/>
      <c r="F40" s="12"/>
      <c r="G40" s="12"/>
    </row>
    <row r="41" spans="1:7" x14ac:dyDescent="0.2">
      <c r="A41" s="6" t="s">
        <v>122</v>
      </c>
      <c r="B41" s="11">
        <f t="shared" ref="B41:G41" si="12">SUM(B35+B24+B15+B5)</f>
        <v>290247611.93000001</v>
      </c>
      <c r="C41" s="11">
        <f t="shared" si="12"/>
        <v>203874961.19</v>
      </c>
      <c r="D41" s="11">
        <f t="shared" si="12"/>
        <v>494122573.12</v>
      </c>
      <c r="E41" s="11">
        <f t="shared" si="12"/>
        <v>221027837.54000002</v>
      </c>
      <c r="F41" s="11">
        <f t="shared" si="12"/>
        <v>218054014.03</v>
      </c>
      <c r="G41" s="11">
        <f t="shared" si="12"/>
        <v>273094735.58000004</v>
      </c>
    </row>
    <row r="43" spans="1:7" x14ac:dyDescent="0.2">
      <c r="A43" s="1" t="s">
        <v>115</v>
      </c>
    </row>
  </sheetData>
  <sheetProtection formatCells="0" formatColumns="0" formatRows="0" autoFilter="0"/>
  <mergeCells count="3">
    <mergeCell ref="G2:G3"/>
    <mergeCell ref="A1:G1"/>
    <mergeCell ref="B2:F2"/>
  </mergeCells>
  <printOptions horizontalCentered="1"/>
  <pageMargins left="0.31496062992125984" right="0.31496062992125984" top="0.74803149606299213" bottom="0.55118110236220474" header="0.31496062992125984" footer="0.31496062992125984"/>
  <pageSetup paperSize="141"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COG</vt:lpstr>
      <vt:lpstr>CTG</vt:lpstr>
      <vt:lpstr>CA</vt:lpstr>
      <vt:lpstr>CFG</vt:lpstr>
      <vt:lpstr>COG!Área_de_impresión</vt:lpstr>
      <vt:lpstr>COG!Títulos_a_imprimir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Erendira Castro Delgado</cp:lastModifiedBy>
  <cp:lastPrinted>2025-10-24T14:56:24Z</cp:lastPrinted>
  <dcterms:created xsi:type="dcterms:W3CDTF">2014-02-10T03:37:14Z</dcterms:created>
  <dcterms:modified xsi:type="dcterms:W3CDTF">2025-10-24T14:56:47Z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