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ESUPUESTALES\"/>
    </mc:Choice>
  </mc:AlternateContent>
  <xr:revisionPtr revIDLastSave="0" documentId="13_ncr:1_{DBE55BE5-DB41-4474-914F-F896CD2A0638}" xr6:coauthVersionLast="46" xr6:coauthVersionMax="46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91029"/>
</workbook>
</file>

<file path=xl/calcChain.xml><?xml version="1.0" encoding="utf-8"?>
<calcChain xmlns="http://schemas.openxmlformats.org/spreadsheetml/2006/main">
  <c r="E16" i="4" l="1"/>
  <c r="H16" i="4" s="1"/>
  <c r="E15" i="4"/>
  <c r="H15" i="4" s="1"/>
  <c r="E14" i="4"/>
  <c r="H14" i="4" s="1"/>
  <c r="G55" i="4" l="1"/>
  <c r="F55" i="4"/>
  <c r="D55" i="4"/>
  <c r="H51" i="4"/>
  <c r="E53" i="4"/>
  <c r="H53" i="4" s="1"/>
  <c r="E51" i="4"/>
  <c r="E49" i="4"/>
  <c r="H49" i="4" s="1"/>
  <c r="E47" i="4"/>
  <c r="H47" i="4" s="1"/>
  <c r="E45" i="4"/>
  <c r="H45" i="4" s="1"/>
  <c r="E43" i="4"/>
  <c r="H43" i="4" s="1"/>
  <c r="E41" i="4"/>
  <c r="H41" i="4" s="1"/>
  <c r="H55" i="4" s="1"/>
  <c r="C55" i="4"/>
  <c r="G33" i="4"/>
  <c r="F33" i="4"/>
  <c r="H31" i="4"/>
  <c r="H30" i="4"/>
  <c r="E31" i="4"/>
  <c r="E30" i="4"/>
  <c r="E29" i="4"/>
  <c r="H29" i="4" s="1"/>
  <c r="E28" i="4"/>
  <c r="H28" i="4" s="1"/>
  <c r="H33" i="4" s="1"/>
  <c r="D33" i="4"/>
  <c r="C3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9" i="4"/>
  <c r="F19" i="4"/>
  <c r="D19" i="4"/>
  <c r="C19" i="4"/>
  <c r="E33" i="4" l="1"/>
  <c r="E55" i="4"/>
  <c r="H19" i="4"/>
  <c r="E19" i="4"/>
  <c r="H33" i="5" l="1"/>
  <c r="H29" i="5"/>
  <c r="H19" i="5"/>
  <c r="E40" i="5"/>
  <c r="H40" i="5" s="1"/>
  <c r="E39" i="5"/>
  <c r="H39" i="5" s="1"/>
  <c r="E38" i="5"/>
  <c r="E37" i="5"/>
  <c r="H37" i="5" s="1"/>
  <c r="E34" i="5"/>
  <c r="H34" i="5" s="1"/>
  <c r="E33" i="5"/>
  <c r="E32" i="5"/>
  <c r="H32" i="5" s="1"/>
  <c r="E31" i="5"/>
  <c r="H31" i="5" s="1"/>
  <c r="E30" i="5"/>
  <c r="H30" i="5" s="1"/>
  <c r="E29" i="5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12" i="6" s="1"/>
  <c r="H76" i="6"/>
  <c r="H68" i="6"/>
  <c r="H67" i="6"/>
  <c r="H62" i="6"/>
  <c r="H61" i="6"/>
  <c r="H54" i="6"/>
  <c r="H41" i="6"/>
  <c r="H40" i="6"/>
  <c r="H34" i="6"/>
  <c r="H11" i="6"/>
  <c r="H9" i="6"/>
  <c r="H8" i="6"/>
  <c r="E76" i="6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E67" i="6"/>
  <c r="E66" i="6"/>
  <c r="H66" i="6" s="1"/>
  <c r="E64" i="6"/>
  <c r="H64" i="6" s="1"/>
  <c r="E63" i="6"/>
  <c r="H63" i="6" s="1"/>
  <c r="E62" i="6"/>
  <c r="E61" i="6"/>
  <c r="E60" i="6"/>
  <c r="H60" i="6" s="1"/>
  <c r="E59" i="6"/>
  <c r="H59" i="6" s="1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H6" i="5" l="1"/>
  <c r="H25" i="5"/>
  <c r="E36" i="5"/>
  <c r="C42" i="5"/>
  <c r="E33" i="6"/>
  <c r="H38" i="5"/>
  <c r="H36" i="5" s="1"/>
  <c r="E6" i="5"/>
  <c r="G42" i="5"/>
  <c r="F42" i="5"/>
  <c r="D42" i="5"/>
  <c r="H16" i="5"/>
  <c r="E16" i="8"/>
  <c r="H6" i="8"/>
  <c r="H16" i="8" s="1"/>
  <c r="E69" i="6"/>
  <c r="H69" i="6" s="1"/>
  <c r="E53" i="6"/>
  <c r="H53" i="6" s="1"/>
  <c r="E43" i="6"/>
  <c r="H43" i="6" s="1"/>
  <c r="H33" i="6"/>
  <c r="E23" i="6"/>
  <c r="H23" i="6" s="1"/>
  <c r="F77" i="6"/>
  <c r="C77" i="6"/>
  <c r="E13" i="6"/>
  <c r="H13" i="6" s="1"/>
  <c r="G77" i="6"/>
  <c r="D77" i="6"/>
  <c r="E5" i="6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<sst xmlns="http://schemas.openxmlformats.org/spreadsheetml/2006/main" count="218" uniqueCount="149">
  <si>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</si>
  <si>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</si>
  <si>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</si>
  <si>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</si>
  <si>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</si>
  <si>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</si>
  <si>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</si>
  <si>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</si>
  <si>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</si>
  <si>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</si>
  <si>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</si>
  <si>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</si>
  <si>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</si>
  <si>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</si>
  <si>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</si>
  <si>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</si>
  <si>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</si>
  <si>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</si>
  <si>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</si>
  <si>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</si>
  <si>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</si>
  <si>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</si>
  <si>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</si>
  <si>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</si>
  <si>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</si>
  <si>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</si>
  <si>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</si>
  <si>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</si>
  <si>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</si>
  <si>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</si>
  <si>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</si>
  <si>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</si>
  <si>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</si>
  <si>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</si>
  <si>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</si>
  <si>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</si>
  <si>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</si>
  <si>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</si>
  <si>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</si>
  <si>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</si>
  <si>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</si>
  <si>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</si>
  <si>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</si>
  <si>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</si>
  <si>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</si>
  <si>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</si>
  <si>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</si>
  <si>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</si>
  <si>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</si>
  <si>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</si>
  <si>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</si>
  <si>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</si>
  <si>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</si>
  <si>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</si>
  <si>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</si>
  <si>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</si>
  <si>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</si>
  <si>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</si>
  <si>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</si>
  <si>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</si>
  <si>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</si>
  <si>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</si>
  <si>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</si>
  <si>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</si>
  <si>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</si>
  <si>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</si>
  <si>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</si>
  <si>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</si>
  <si>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</si>
  <si>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</si>
  <si>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</si>
  <si>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</si>
  <si>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</si>
  <si>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</si>
  <si>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</si>
  <si>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</si>
  <si>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</si>
  <si>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</si>
  <si>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</si>
  <si>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</si>
  <si>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</si>
  <si>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</si>
  <si>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</si>
  <si>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</si>
  <si>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</si>
  <si>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</si>
  <si>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</si>
  <si>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</si>
  <si>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</si>
  <si>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</si>
  <si>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</si>
  <si>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</si>
  <si>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</si>
  <si>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</si>
  <si>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</si>
  <si>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</si>
  <si>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</si>
  <si>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</si>
  <si>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</si>
  <si>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</si>
  <si>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</si>
  <si>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</si>
  <si>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</si>
  <si>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</si>
  <si>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</si>
  <si>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</si>
  <si>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</si>
  <si>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</si>
  <si>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</si>
  <si>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</si>
  <si>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</si>
  <si>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</si>
  <si>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</si>
  <si>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</si>
  <si>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</si>
  <si>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</si>
  <si>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</si>
  <si>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</si>
  <si>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</si>
  <si>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</si>
  <si>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</si>
  <si>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</si>
  <si>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</si>
  <si>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</si>
  <si>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</si>
  <si>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</si>
  <si>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</si>
  <si>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</si>
  <si>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COMITÉ MUNICIPAL DE AGUA POTABLE Y ALCANTARILLADO DE SALAMANCA, GUANAJUATO.
ESTADO ANALÍTICO DEL EJERCICIO DEL PRESUPUESTO DE EGRESOS
CLASIFICACIÓN POR OBJETO DEL GASTO (CAPÍTULO Y CONCEPTO)
DEL 1 ENERO AL 31 DE DICIEMBRE DEL 2020</t>
  </si>
  <si>
    <t>COMITÉ MUNICIPAL DE AGUA POTABLE Y ALCANTARILLADO DE SALAMANCA, GUANAJUATO.
ESTADO ANALÍTICO DEL EJERCICIO DEL PRESUPUESTO DE EGRESOS
CLASIFICACION ECÓNOMICA (POR TIPO DE GASTO)
DEL 1 ENERO AL 31 DE DICIEMBRE DEL 2020</t>
  </si>
  <si>
    <t>GERENCIA GENERAL</t>
  </si>
  <si>
    <t>GERENCIA ADMINISTRATIVA</t>
  </si>
  <si>
    <t>GERENCIA DE AGUA POTABLE</t>
  </si>
  <si>
    <t>GERENCIA DE INGENIERIA Y PROYECTOS</t>
  </si>
  <si>
    <t>GERENCIA COMERCIAL</t>
  </si>
  <si>
    <t>GERENCIA JURIDICO</t>
  </si>
  <si>
    <t>GERENCIA CALIDAD DEL AGUA</t>
  </si>
  <si>
    <t>GER PLANTA TRATAMIENTO AGUA RESIDUAL</t>
  </si>
  <si>
    <t>GERENCIA DE ALCANTARILLADO</t>
  </si>
  <si>
    <t>GERENCIA DE MANTENIMIENTO</t>
  </si>
  <si>
    <t>COMITÉ MUNICIPAL DE AGUA POTABLE Y ALCANTARILLADO DE SALAMANCA, GUANAJUATO.
ESTADO ANALÍTICO DEL EJERCICIO DEL PRESUPUESTO DE EGRESOS
CLASIFICACIÓN ADMINISTRATIVA
DEL 1 ENERO AL 31 DE DICIEMBRE DEL 2020</t>
  </si>
  <si>
    <t>Gobierno (Federal/Estatal/Municipal) de COMITÉ MUNICIPAL DE AGUA POTABLE Y ALCANTARILLADO DE SALAMANCA, GUANAJUATO.
Estado Analítico del Ejercicio del Presupuesto de Egresos
Clasificación Administrativa
DEL 1 ENERO AL 31 DE DICIEMBRE DEL 2020</t>
  </si>
  <si>
    <t>Sector Paraestatal del Gobierno (Federal/Estatal/Municipal) de COMITÉ MUNICIPAL DE AGUA POTABLE Y ALCANTARILLADO DE SALAMANCA, GUANAJUATO.
Estado Analítico del Ejercicio del Presupuesto de Egresos
Clasificación Administrativa
DEL 1 ENERO AL 31 DE DICIEMBRE DEL 2020</t>
  </si>
  <si>
    <t>COMITÉ MUNICIPAL DE AGUA POTABLE Y ALCANTARILLADO DE SALAMANCA, GUANAJUATO.
ESTADO ANALÍTICO DEL EJERCICIO DEL PRESUPUESTO DE EGRESOS
CLASIFICACIÓN FUNCIONAL (FINALIDAD Y FUNCIÓN)
DEL 1 ENERO AL 31 DE DICIEMBRE DEL 2020</t>
  </si>
  <si>
    <t>Bajo protesta de decir verdad declaramos que los Estados Financieros y sus Notas son razonablemente correctos y responsabilidad del emisor</t>
  </si>
  <si>
    <t>C.P. FRANCISCO JAVIER JIMÉNEZ GONZÁLEZ</t>
  </si>
  <si>
    <t>C.P.C. MARÍA DE LOURDES MARTÍNEZ CARBAJAL</t>
  </si>
  <si>
    <t>PRESIDENTE DEL CONSEJO DIRECTIVO</t>
  </si>
  <si>
    <t xml:space="preserve">TESORERA DEL CONSEJO DIRECTIVO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</si>
</sst>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2" borderId="0" xfId="0" applyFont="1" applyFill="1" applyBorder="1" applyAlignment="1">
      <alignment vertical="top"/>
    </xf>
    <xf numFmtId="0" fontId="9" fillId="0" borderId="0" xfId="16" applyFont="1" applyFill="1" applyBorder="1" applyAlignment="1" applyProtection="1">
      <alignment vertical="top"/>
      <protection locked="0"/>
    </xf>
    <xf numFmtId="0" fontId="9" fillId="0" borderId="6" xfId="16" applyFont="1" applyFill="1" applyBorder="1" applyAlignment="1" applyProtection="1">
      <alignment vertical="top"/>
      <protection locked="0"/>
    </xf>
    <xf numFmtId="0" fontId="0" fillId="0" borderId="0" xfId="16" applyFont="1" applyFill="1" applyBorder="1" applyAlignment="1" applyProtection="1">
      <alignment horizontal="center" vertical="top"/>
      <protection locked="0"/>
    </xf>
    <xf numFmtId="4" fontId="7" fillId="3" borderId="8" xfId="9" applyNumberFormat="1" applyFont="1" applyFill="1" applyBorder="1" applyAlignment="1">
      <alignment horizontal="center" vertical="center" wrapText="1"/>
    </xf>
    <xf numFmtId="0" fontId="7" fillId="3" borderId="8" xfId="9" applyNumberFormat="1" applyFont="1" applyFill="1" applyBorder="1" applyAlignment="1">
      <alignment horizontal="center" vertical="center" wrapText="1"/>
    </xf>
    <xf numFmtId="0" fontId="0" fillId="0" borderId="0" xfId="16" applyFont="1" applyFill="1" applyBorder="1" applyAlignment="1" applyProtection="1">
      <alignment horizontal="center" vertical="top"/>
      <protection locked="0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4" fontId="7" fillId="3" borderId="13" xfId="9" applyNumberFormat="1" applyFont="1" applyFill="1" applyBorder="1" applyAlignment="1">
      <alignment horizontal="center" vertical="center" wrapText="1"/>
    </xf>
    <xf numFmtId="4" fontId="7" fillId="3" borderId="14" xfId="9" applyNumberFormat="1" applyFont="1" applyFill="1" applyBorder="1" applyAlignment="1">
      <alignment horizontal="center" vertical="center" wrapText="1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1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  <xf numFmtId="0" fontId="0" fillId="0" borderId="12" xfId="16" applyFont="1" applyFill="1" applyBorder="1" applyAlignment="1" applyProtection="1">
      <alignment horizontal="center" vertical="top"/>
      <protection locked="0"/>
    </xf>
    <xf numFmtId="0" fontId="9" fillId="0" borderId="12" xfId="16" applyFont="1" applyFill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655320</xdr:colOff>
      <xdr:row>0</xdr:row>
      <xdr:rowOff>30480</xdr:rowOff>
    </xdr:from>
    <xdr:to>
      <xdr:col>1</xdr:col>
      <xdr:colOff>1249680</xdr:colOff>
      <xdr:row>0</xdr:row>
      <xdr:rowOff>619269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30480"/>
          <a:ext cx="594360" cy="588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0</xdr:row>
      <xdr:rowOff>22860</xdr:rowOff>
    </xdr:from>
    <xdr:to>
      <xdr:col>1</xdr:col>
      <xdr:colOff>1143000</xdr:colOff>
      <xdr:row>0</xdr:row>
      <xdr:rowOff>611649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22860"/>
          <a:ext cx="594360" cy="588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967740</xdr:colOff>
      <xdr:row>0</xdr:row>
      <xdr:rowOff>53341</xdr:rowOff>
    </xdr:from>
    <xdr:to>
      <xdr:col>1</xdr:col>
      <xdr:colOff>1421574</xdr:colOff>
      <xdr:row>0</xdr:row>
      <xdr:rowOff>502921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" y="53341"/>
          <a:ext cx="453834" cy="449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0</xdr:row>
      <xdr:rowOff>30480</xdr:rowOff>
    </xdr:from>
    <xdr:to>
      <xdr:col>1</xdr:col>
      <xdr:colOff>1226820</xdr:colOff>
      <xdr:row>0</xdr:row>
      <xdr:rowOff>619269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30480"/>
          <a:ext cx="594360" cy="588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showGridLines="0" workbookViewId="0">
      <selection activeCell="C46" sqref="C1:F1048576"/>
    </sheetView>
  </sheetViews>
  <sheetFormatPr baseColWidth="10" defaultColWidth="12" defaultRowHeight="11.25" x14ac:dyDescent="0.2"/>
  <cols>
    <col min="1" max="1" width="5.83203125" style="1" customWidth="1"/>
    <col min="2" max="2" width="57.1640625" style="1" customWidth="1"/>
    <col min="3" max="6" width="15.83203125" style="1" customWidth="1"/>
    <col min="7" max="8" width="17.33203125" style="1" customWidth="1"/>
    <col min="9" max="16384" width="12" style="1"/>
  </cols>
  <sheetData>
    <row r="1" spans="1:8" ht="50.1" customHeight="1" x14ac:dyDescent="0.2">
      <c r="A1" s="57" t="s">
        <v>128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54" t="s">
        <v>55</v>
      </c>
      <c r="D3" s="54" t="s">
        <v>125</v>
      </c>
      <c r="E3" s="54" t="s">
        <v>56</v>
      </c>
      <c r="F3" s="54" t="s">
        <v>57</v>
      </c>
      <c r="G3" s="54" t="s">
        <v>58</v>
      </c>
      <c r="H3" s="61"/>
    </row>
    <row r="4" spans="1:8" x14ac:dyDescent="0.2">
      <c r="A4" s="66"/>
      <c r="B4" s="67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x14ac:dyDescent="0.2">
      <c r="A5" s="46" t="s">
        <v>61</v>
      </c>
      <c r="B5" s="7"/>
      <c r="C5" s="12">
        <f>SUM(C6:C12)</f>
        <v>88159578</v>
      </c>
      <c r="D5" s="12">
        <f>SUM(D6:D12)</f>
        <v>0</v>
      </c>
      <c r="E5" s="12">
        <f>C5+D5</f>
        <v>88159578</v>
      </c>
      <c r="F5" s="12">
        <f>SUM(F6:F12)</f>
        <v>76727899.480000004</v>
      </c>
      <c r="G5" s="12">
        <f>SUM(G6:G12)</f>
        <v>75228313.460000008</v>
      </c>
      <c r="H5" s="12">
        <f>E5-F5</f>
        <v>11431678.519999996</v>
      </c>
    </row>
    <row r="6" spans="1:8" x14ac:dyDescent="0.2">
      <c r="A6" s="47">
        <v>1100</v>
      </c>
      <c r="B6" s="9" t="s">
        <v>70</v>
      </c>
      <c r="C6" s="13">
        <v>44467989.869999997</v>
      </c>
      <c r="D6" s="13">
        <v>10000</v>
      </c>
      <c r="E6" s="13">
        <f t="shared" ref="E6:E69" si="0">C6+D6</f>
        <v>44477989.869999997</v>
      </c>
      <c r="F6" s="13">
        <v>42115837.880000003</v>
      </c>
      <c r="G6" s="13">
        <v>42115837.880000003</v>
      </c>
      <c r="H6" s="13">
        <f t="shared" ref="H6:H69" si="1">E6-F6</f>
        <v>2362151.9899999946</v>
      </c>
    </row>
    <row r="7" spans="1:8" x14ac:dyDescent="0.2">
      <c r="A7" s="47">
        <v>1200</v>
      </c>
      <c r="B7" s="9" t="s">
        <v>71</v>
      </c>
      <c r="C7" s="13">
        <v>105500</v>
      </c>
      <c r="D7" s="13">
        <v>90000</v>
      </c>
      <c r="E7" s="13">
        <f t="shared" si="0"/>
        <v>195500</v>
      </c>
      <c r="F7" s="13">
        <v>184960.74</v>
      </c>
      <c r="G7" s="13">
        <v>184960.74</v>
      </c>
      <c r="H7" s="13">
        <f t="shared" si="1"/>
        <v>10539.260000000009</v>
      </c>
    </row>
    <row r="8" spans="1:8" x14ac:dyDescent="0.2">
      <c r="A8" s="47">
        <v>1300</v>
      </c>
      <c r="B8" s="9" t="s">
        <v>72</v>
      </c>
      <c r="C8" s="13">
        <v>10600955.75</v>
      </c>
      <c r="D8" s="13">
        <v>360000</v>
      </c>
      <c r="E8" s="13">
        <f t="shared" si="0"/>
        <v>10960955.75</v>
      </c>
      <c r="F8" s="13">
        <v>9162864.3800000008</v>
      </c>
      <c r="G8" s="13">
        <v>9162864.3800000008</v>
      </c>
      <c r="H8" s="13">
        <f t="shared" si="1"/>
        <v>1798091.3699999992</v>
      </c>
    </row>
    <row r="9" spans="1:8" x14ac:dyDescent="0.2">
      <c r="A9" s="47">
        <v>1400</v>
      </c>
      <c r="B9" s="9" t="s">
        <v>35</v>
      </c>
      <c r="C9" s="13">
        <v>18851625.48</v>
      </c>
      <c r="D9" s="13">
        <v>-680000</v>
      </c>
      <c r="E9" s="13">
        <f t="shared" si="0"/>
        <v>18171625.48</v>
      </c>
      <c r="F9" s="13">
        <v>12236896.01</v>
      </c>
      <c r="G9" s="13">
        <v>10737309.99</v>
      </c>
      <c r="H9" s="13">
        <f t="shared" si="1"/>
        <v>5934729.4700000007</v>
      </c>
    </row>
    <row r="10" spans="1:8" x14ac:dyDescent="0.2">
      <c r="A10" s="47">
        <v>1500</v>
      </c>
      <c r="B10" s="9" t="s">
        <v>73</v>
      </c>
      <c r="C10" s="13">
        <v>14133506.9</v>
      </c>
      <c r="D10" s="13">
        <v>220000</v>
      </c>
      <c r="E10" s="13">
        <f t="shared" si="0"/>
        <v>14353506.9</v>
      </c>
      <c r="F10" s="13">
        <v>13027340.470000001</v>
      </c>
      <c r="G10" s="13">
        <v>13027340.470000001</v>
      </c>
      <c r="H10" s="13">
        <f t="shared" si="1"/>
        <v>1326166.4299999997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30973250</v>
      </c>
      <c r="D13" s="13">
        <f>SUM(D14:D22)</f>
        <v>-778305.37</v>
      </c>
      <c r="E13" s="13">
        <f t="shared" si="0"/>
        <v>30194944.629999999</v>
      </c>
      <c r="F13" s="13">
        <f>SUM(F14:F22)</f>
        <v>21748044.390000001</v>
      </c>
      <c r="G13" s="13">
        <f>SUM(G14:G22)</f>
        <v>21656115.420000002</v>
      </c>
      <c r="H13" s="13">
        <f t="shared" si="1"/>
        <v>8446900.2399999984</v>
      </c>
    </row>
    <row r="14" spans="1:8" x14ac:dyDescent="0.2">
      <c r="A14" s="47">
        <v>2100</v>
      </c>
      <c r="B14" s="9" t="s">
        <v>75</v>
      </c>
      <c r="C14" s="13">
        <v>1572250</v>
      </c>
      <c r="D14" s="13">
        <v>-70496.45</v>
      </c>
      <c r="E14" s="13">
        <f t="shared" si="0"/>
        <v>1501753.55</v>
      </c>
      <c r="F14" s="13">
        <v>939214.73</v>
      </c>
      <c r="G14" s="13">
        <v>939214.73</v>
      </c>
      <c r="H14" s="13">
        <f t="shared" si="1"/>
        <v>562538.82000000007</v>
      </c>
    </row>
    <row r="15" spans="1:8" x14ac:dyDescent="0.2">
      <c r="A15" s="47">
        <v>2200</v>
      </c>
      <c r="B15" s="9" t="s">
        <v>76</v>
      </c>
      <c r="C15" s="13">
        <v>170000</v>
      </c>
      <c r="D15" s="13">
        <v>0</v>
      </c>
      <c r="E15" s="13">
        <f t="shared" si="0"/>
        <v>170000</v>
      </c>
      <c r="F15" s="13">
        <v>85050.9</v>
      </c>
      <c r="G15" s="13">
        <v>85050.9</v>
      </c>
      <c r="H15" s="13">
        <f t="shared" si="1"/>
        <v>84949.1</v>
      </c>
    </row>
    <row r="16" spans="1:8" x14ac:dyDescent="0.2">
      <c r="A16" s="47">
        <v>2300</v>
      </c>
      <c r="B16" s="9" t="s">
        <v>77</v>
      </c>
      <c r="C16" s="13">
        <v>1725000</v>
      </c>
      <c r="D16" s="13">
        <v>0</v>
      </c>
      <c r="E16" s="13">
        <f t="shared" si="0"/>
        <v>1725000</v>
      </c>
      <c r="F16" s="13">
        <v>1401806.59</v>
      </c>
      <c r="G16" s="13">
        <v>1401806.59</v>
      </c>
      <c r="H16" s="13">
        <f t="shared" si="1"/>
        <v>323193.40999999992</v>
      </c>
    </row>
    <row r="17" spans="1:8" x14ac:dyDescent="0.2">
      <c r="A17" s="47">
        <v>2400</v>
      </c>
      <c r="B17" s="9" t="s">
        <v>78</v>
      </c>
      <c r="C17" s="13">
        <v>14609500</v>
      </c>
      <c r="D17" s="13">
        <v>-202071.7</v>
      </c>
      <c r="E17" s="13">
        <f t="shared" si="0"/>
        <v>14407428.300000001</v>
      </c>
      <c r="F17" s="13">
        <v>11230105.5</v>
      </c>
      <c r="G17" s="13">
        <v>11230105.5</v>
      </c>
      <c r="H17" s="13">
        <f t="shared" si="1"/>
        <v>3177322.8000000007</v>
      </c>
    </row>
    <row r="18" spans="1:8" x14ac:dyDescent="0.2">
      <c r="A18" s="47">
        <v>2500</v>
      </c>
      <c r="B18" s="9" t="s">
        <v>79</v>
      </c>
      <c r="C18" s="13">
        <v>1034000</v>
      </c>
      <c r="D18" s="13">
        <v>105517.78</v>
      </c>
      <c r="E18" s="13">
        <f t="shared" si="0"/>
        <v>1139517.78</v>
      </c>
      <c r="F18" s="13">
        <v>389819.71</v>
      </c>
      <c r="G18" s="13">
        <v>389819.71</v>
      </c>
      <c r="H18" s="13">
        <f t="shared" si="1"/>
        <v>749698.07000000007</v>
      </c>
    </row>
    <row r="19" spans="1:8" x14ac:dyDescent="0.2">
      <c r="A19" s="47">
        <v>2600</v>
      </c>
      <c r="B19" s="9" t="s">
        <v>80</v>
      </c>
      <c r="C19" s="13">
        <v>4380000</v>
      </c>
      <c r="D19" s="13">
        <v>-150000</v>
      </c>
      <c r="E19" s="13">
        <f t="shared" si="0"/>
        <v>4230000</v>
      </c>
      <c r="F19" s="13">
        <v>4118635.26</v>
      </c>
      <c r="G19" s="13">
        <v>4104042.41</v>
      </c>
      <c r="H19" s="13">
        <f t="shared" si="1"/>
        <v>111364.74000000022</v>
      </c>
    </row>
    <row r="20" spans="1:8" x14ac:dyDescent="0.2">
      <c r="A20" s="47">
        <v>2700</v>
      </c>
      <c r="B20" s="9" t="s">
        <v>81</v>
      </c>
      <c r="C20" s="13">
        <v>1588000</v>
      </c>
      <c r="D20" s="13">
        <v>-9603.82</v>
      </c>
      <c r="E20" s="13">
        <f t="shared" si="0"/>
        <v>1578396.18</v>
      </c>
      <c r="F20" s="13">
        <v>1376372.99</v>
      </c>
      <c r="G20" s="13">
        <v>1376372.99</v>
      </c>
      <c r="H20" s="13">
        <f t="shared" si="1"/>
        <v>202023.18999999994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5894500</v>
      </c>
      <c r="D22" s="13">
        <v>-451651.18</v>
      </c>
      <c r="E22" s="13">
        <f t="shared" si="0"/>
        <v>5442848.8200000003</v>
      </c>
      <c r="F22" s="13">
        <v>2207038.71</v>
      </c>
      <c r="G22" s="13">
        <v>2129702.59</v>
      </c>
      <c r="H22" s="13">
        <f t="shared" si="1"/>
        <v>3235810.1100000003</v>
      </c>
    </row>
    <row r="23" spans="1:8" x14ac:dyDescent="0.2">
      <c r="A23" s="46" t="s">
        <v>63</v>
      </c>
      <c r="B23" s="7"/>
      <c r="C23" s="13">
        <f>SUM(C24:C32)</f>
        <v>66738728.350000001</v>
      </c>
      <c r="D23" s="13">
        <f>SUM(D24:D32)</f>
        <v>7385246.2399999993</v>
      </c>
      <c r="E23" s="13">
        <f t="shared" si="0"/>
        <v>74123974.590000004</v>
      </c>
      <c r="F23" s="13">
        <f>SUM(F24:F32)</f>
        <v>57521855.880000003</v>
      </c>
      <c r="G23" s="13">
        <f>SUM(G24:G32)</f>
        <v>55563292.400000006</v>
      </c>
      <c r="H23" s="13">
        <f t="shared" si="1"/>
        <v>16602118.710000001</v>
      </c>
    </row>
    <row r="24" spans="1:8" x14ac:dyDescent="0.2">
      <c r="A24" s="47">
        <v>3100</v>
      </c>
      <c r="B24" s="9" t="s">
        <v>84</v>
      </c>
      <c r="C24" s="13">
        <v>31264000</v>
      </c>
      <c r="D24" s="13">
        <v>338000</v>
      </c>
      <c r="E24" s="13">
        <f t="shared" si="0"/>
        <v>31602000</v>
      </c>
      <c r="F24" s="13">
        <v>27550942.170000002</v>
      </c>
      <c r="G24" s="13">
        <v>27550942.170000002</v>
      </c>
      <c r="H24" s="13">
        <f t="shared" si="1"/>
        <v>4051057.8299999982</v>
      </c>
    </row>
    <row r="25" spans="1:8" x14ac:dyDescent="0.2">
      <c r="A25" s="47">
        <v>3200</v>
      </c>
      <c r="B25" s="9" t="s">
        <v>85</v>
      </c>
      <c r="C25" s="13">
        <v>830000</v>
      </c>
      <c r="D25" s="13">
        <v>29032</v>
      </c>
      <c r="E25" s="13">
        <f t="shared" si="0"/>
        <v>859032</v>
      </c>
      <c r="F25" s="13">
        <v>465771.48</v>
      </c>
      <c r="G25" s="13">
        <v>465771.48</v>
      </c>
      <c r="H25" s="13">
        <f t="shared" si="1"/>
        <v>393260.52</v>
      </c>
    </row>
    <row r="26" spans="1:8" x14ac:dyDescent="0.2">
      <c r="A26" s="47">
        <v>3300</v>
      </c>
      <c r="B26" s="9" t="s">
        <v>86</v>
      </c>
      <c r="C26" s="13">
        <v>9585178.4199999999</v>
      </c>
      <c r="D26" s="13">
        <v>7431866.9299999997</v>
      </c>
      <c r="E26" s="13">
        <f t="shared" si="0"/>
        <v>17017045.350000001</v>
      </c>
      <c r="F26" s="13">
        <v>11043092.66</v>
      </c>
      <c r="G26" s="13">
        <v>11010459.98</v>
      </c>
      <c r="H26" s="13">
        <f t="shared" si="1"/>
        <v>5973952.6900000013</v>
      </c>
    </row>
    <row r="27" spans="1:8" x14ac:dyDescent="0.2">
      <c r="A27" s="47">
        <v>3400</v>
      </c>
      <c r="B27" s="9" t="s">
        <v>87</v>
      </c>
      <c r="C27" s="13">
        <v>1729000</v>
      </c>
      <c r="D27" s="13">
        <v>85000</v>
      </c>
      <c r="E27" s="13">
        <f t="shared" si="0"/>
        <v>1814000</v>
      </c>
      <c r="F27" s="13">
        <v>1602415.09</v>
      </c>
      <c r="G27" s="13">
        <v>1602415.09</v>
      </c>
      <c r="H27" s="13">
        <f t="shared" si="1"/>
        <v>211584.90999999992</v>
      </c>
    </row>
    <row r="28" spans="1:8" x14ac:dyDescent="0.2">
      <c r="A28" s="47">
        <v>3500</v>
      </c>
      <c r="B28" s="9" t="s">
        <v>88</v>
      </c>
      <c r="C28" s="13">
        <v>8610000</v>
      </c>
      <c r="D28" s="13">
        <v>-416024.57</v>
      </c>
      <c r="E28" s="13">
        <f t="shared" si="0"/>
        <v>8193975.4299999997</v>
      </c>
      <c r="F28" s="13">
        <v>4639502.91</v>
      </c>
      <c r="G28" s="13">
        <v>4629251.1100000003</v>
      </c>
      <c r="H28" s="13">
        <f t="shared" si="1"/>
        <v>3554472.5199999996</v>
      </c>
    </row>
    <row r="29" spans="1:8" x14ac:dyDescent="0.2">
      <c r="A29" s="47">
        <v>3600</v>
      </c>
      <c r="B29" s="9" t="s">
        <v>89</v>
      </c>
      <c r="C29" s="13">
        <v>2275000</v>
      </c>
      <c r="D29" s="13">
        <v>143271.88</v>
      </c>
      <c r="E29" s="13">
        <f t="shared" si="0"/>
        <v>2418271.88</v>
      </c>
      <c r="F29" s="13">
        <v>1612885.72</v>
      </c>
      <c r="G29" s="13">
        <v>1612885.72</v>
      </c>
      <c r="H29" s="13">
        <f t="shared" si="1"/>
        <v>805386.15999999992</v>
      </c>
    </row>
    <row r="30" spans="1:8" x14ac:dyDescent="0.2">
      <c r="A30" s="47">
        <v>3700</v>
      </c>
      <c r="B30" s="9" t="s">
        <v>90</v>
      </c>
      <c r="C30" s="13">
        <v>531000</v>
      </c>
      <c r="D30" s="13">
        <v>-123000</v>
      </c>
      <c r="E30" s="13">
        <f t="shared" si="0"/>
        <v>408000</v>
      </c>
      <c r="F30" s="13">
        <v>28488.25</v>
      </c>
      <c r="G30" s="13">
        <v>28488.25</v>
      </c>
      <c r="H30" s="13">
        <f t="shared" si="1"/>
        <v>379511.75</v>
      </c>
    </row>
    <row r="31" spans="1:8" x14ac:dyDescent="0.2">
      <c r="A31" s="47">
        <v>3800</v>
      </c>
      <c r="B31" s="9" t="s">
        <v>91</v>
      </c>
      <c r="C31" s="13">
        <v>315000</v>
      </c>
      <c r="D31" s="13">
        <v>-75000</v>
      </c>
      <c r="E31" s="13">
        <f t="shared" si="0"/>
        <v>240000</v>
      </c>
      <c r="F31" s="13">
        <v>73597.53</v>
      </c>
      <c r="G31" s="13">
        <v>75672.53</v>
      </c>
      <c r="H31" s="13">
        <f t="shared" si="1"/>
        <v>166402.47</v>
      </c>
    </row>
    <row r="32" spans="1:8" x14ac:dyDescent="0.2">
      <c r="A32" s="47">
        <v>3900</v>
      </c>
      <c r="B32" s="9" t="s">
        <v>19</v>
      </c>
      <c r="C32" s="13">
        <v>11599549.93</v>
      </c>
      <c r="D32" s="13">
        <v>-27900</v>
      </c>
      <c r="E32" s="13">
        <f t="shared" si="0"/>
        <v>11571649.93</v>
      </c>
      <c r="F32" s="13">
        <v>10505160.07</v>
      </c>
      <c r="G32" s="13">
        <v>8587406.0700000003</v>
      </c>
      <c r="H32" s="13">
        <f t="shared" si="1"/>
        <v>1066489.8599999994</v>
      </c>
    </row>
    <row r="33" spans="1:8" x14ac:dyDescent="0.2">
      <c r="A33" s="46" t="s">
        <v>64</v>
      </c>
      <c r="B33" s="7"/>
      <c r="C33" s="13">
        <f>SUM(C34:C42)</f>
        <v>250000</v>
      </c>
      <c r="D33" s="13">
        <f>SUM(D34:D42)</f>
        <v>-100000</v>
      </c>
      <c r="E33" s="13">
        <f t="shared" si="0"/>
        <v>150000</v>
      </c>
      <c r="F33" s="13">
        <f>SUM(F34:F42)</f>
        <v>133023.51999999999</v>
      </c>
      <c r="G33" s="13">
        <f>SUM(G34:G42)</f>
        <v>133023.51999999999</v>
      </c>
      <c r="H33" s="13">
        <f t="shared" si="1"/>
        <v>16976.48000000001</v>
      </c>
    </row>
    <row r="34" spans="1:8" x14ac:dyDescent="0.2">
      <c r="A34" s="47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250000</v>
      </c>
      <c r="D37" s="13">
        <v>-100000</v>
      </c>
      <c r="E37" s="13">
        <f t="shared" si="0"/>
        <v>150000</v>
      </c>
      <c r="F37" s="13">
        <v>133023.51999999999</v>
      </c>
      <c r="G37" s="13">
        <v>133023.51999999999</v>
      </c>
      <c r="H37" s="13">
        <f t="shared" si="1"/>
        <v>16976.48000000001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3159750</v>
      </c>
      <c r="D43" s="13">
        <f>SUM(D44:D52)</f>
        <v>18760889.170000002</v>
      </c>
      <c r="E43" s="13">
        <f t="shared" si="0"/>
        <v>21920639.170000002</v>
      </c>
      <c r="F43" s="13">
        <f>SUM(F44:F52)</f>
        <v>13537894.4</v>
      </c>
      <c r="G43" s="13">
        <f>SUM(G44:G52)</f>
        <v>13511309.92</v>
      </c>
      <c r="H43" s="13">
        <f t="shared" si="1"/>
        <v>8382744.7700000014</v>
      </c>
    </row>
    <row r="44" spans="1:8" x14ac:dyDescent="0.2">
      <c r="A44" s="47">
        <v>5100</v>
      </c>
      <c r="B44" s="9" t="s">
        <v>99</v>
      </c>
      <c r="C44" s="13">
        <v>501750</v>
      </c>
      <c r="D44" s="13">
        <v>267438.21000000002</v>
      </c>
      <c r="E44" s="13">
        <f t="shared" si="0"/>
        <v>769188.21</v>
      </c>
      <c r="F44" s="13">
        <v>559568.91</v>
      </c>
      <c r="G44" s="13">
        <v>532984.43000000005</v>
      </c>
      <c r="H44" s="13">
        <f t="shared" si="1"/>
        <v>209619.29999999993</v>
      </c>
    </row>
    <row r="45" spans="1:8" x14ac:dyDescent="0.2">
      <c r="A45" s="47">
        <v>5200</v>
      </c>
      <c r="B45" s="9" t="s">
        <v>100</v>
      </c>
      <c r="C45" s="13">
        <v>95000</v>
      </c>
      <c r="D45" s="13">
        <v>-8000</v>
      </c>
      <c r="E45" s="13">
        <f t="shared" si="0"/>
        <v>87000</v>
      </c>
      <c r="F45" s="13">
        <v>24082.14</v>
      </c>
      <c r="G45" s="13">
        <v>24082.14</v>
      </c>
      <c r="H45" s="13">
        <f t="shared" si="1"/>
        <v>62917.86</v>
      </c>
    </row>
    <row r="46" spans="1:8" x14ac:dyDescent="0.2">
      <c r="A46" s="47">
        <v>5300</v>
      </c>
      <c r="B46" s="9" t="s">
        <v>101</v>
      </c>
      <c r="C46" s="13">
        <v>50000</v>
      </c>
      <c r="D46" s="13">
        <v>0</v>
      </c>
      <c r="E46" s="13">
        <f t="shared" si="0"/>
        <v>50000</v>
      </c>
      <c r="F46" s="13">
        <v>24624.09</v>
      </c>
      <c r="G46" s="13">
        <v>24624.09</v>
      </c>
      <c r="H46" s="13">
        <f t="shared" si="1"/>
        <v>25375.91</v>
      </c>
    </row>
    <row r="47" spans="1:8" x14ac:dyDescent="0.2">
      <c r="A47" s="47">
        <v>5400</v>
      </c>
      <c r="B47" s="9" t="s">
        <v>102</v>
      </c>
      <c r="C47" s="13">
        <v>0</v>
      </c>
      <c r="D47" s="13">
        <v>15583000</v>
      </c>
      <c r="E47" s="13">
        <f t="shared" si="0"/>
        <v>15583000</v>
      </c>
      <c r="F47" s="13">
        <v>11615455.17</v>
      </c>
      <c r="G47" s="13">
        <v>11615455.17</v>
      </c>
      <c r="H47" s="13">
        <f t="shared" si="1"/>
        <v>3967544.83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2158000</v>
      </c>
      <c r="D49" s="13">
        <v>693850.96</v>
      </c>
      <c r="E49" s="13">
        <f t="shared" si="0"/>
        <v>2851850.96</v>
      </c>
      <c r="F49" s="13">
        <v>1214956.1000000001</v>
      </c>
      <c r="G49" s="13">
        <v>1214956.1000000001</v>
      </c>
      <c r="H49" s="13">
        <f t="shared" si="1"/>
        <v>1636894.8599999999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355000</v>
      </c>
      <c r="D52" s="13">
        <v>2224600</v>
      </c>
      <c r="E52" s="13">
        <f t="shared" si="0"/>
        <v>2579600</v>
      </c>
      <c r="F52" s="13">
        <v>99207.99</v>
      </c>
      <c r="G52" s="13">
        <v>99207.99</v>
      </c>
      <c r="H52" s="13">
        <f t="shared" si="1"/>
        <v>2480392.0099999998</v>
      </c>
    </row>
    <row r="53" spans="1:8" x14ac:dyDescent="0.2">
      <c r="A53" s="46" t="s">
        <v>66</v>
      </c>
      <c r="B53" s="7"/>
      <c r="C53" s="13">
        <f>SUM(C54:C56)</f>
        <v>23583685.079999998</v>
      </c>
      <c r="D53" s="13">
        <f>SUM(D54:D56)</f>
        <v>85689239.640000001</v>
      </c>
      <c r="E53" s="13">
        <f t="shared" si="0"/>
        <v>109272924.72</v>
      </c>
      <c r="F53" s="13">
        <f>SUM(F54:F56)</f>
        <v>43548158.469999999</v>
      </c>
      <c r="G53" s="13">
        <f>SUM(G54:G56)</f>
        <v>43093309.93</v>
      </c>
      <c r="H53" s="13">
        <f t="shared" si="1"/>
        <v>65724766.25</v>
      </c>
    </row>
    <row r="54" spans="1:8" x14ac:dyDescent="0.2">
      <c r="A54" s="47">
        <v>6100</v>
      </c>
      <c r="B54" s="9" t="s">
        <v>108</v>
      </c>
      <c r="C54" s="13">
        <v>18900000</v>
      </c>
      <c r="D54" s="13">
        <v>52891334.409999996</v>
      </c>
      <c r="E54" s="13">
        <f t="shared" si="0"/>
        <v>71791334.409999996</v>
      </c>
      <c r="F54" s="13">
        <v>40511172.890000001</v>
      </c>
      <c r="G54" s="13">
        <v>40056324.350000001</v>
      </c>
      <c r="H54" s="13">
        <f t="shared" si="1"/>
        <v>31280161.519999996</v>
      </c>
    </row>
    <row r="55" spans="1:8" x14ac:dyDescent="0.2">
      <c r="A55" s="47">
        <v>6200</v>
      </c>
      <c r="B55" s="9" t="s">
        <v>109</v>
      </c>
      <c r="C55" s="13">
        <v>1400000</v>
      </c>
      <c r="D55" s="13">
        <v>36081590.310000002</v>
      </c>
      <c r="E55" s="13">
        <f t="shared" si="0"/>
        <v>37481590.310000002</v>
      </c>
      <c r="F55" s="13">
        <v>3036985.58</v>
      </c>
      <c r="G55" s="13">
        <v>3036985.58</v>
      </c>
      <c r="H55" s="13">
        <f t="shared" si="1"/>
        <v>34444604.730000004</v>
      </c>
    </row>
    <row r="56" spans="1:8" x14ac:dyDescent="0.2">
      <c r="A56" s="47">
        <v>6300</v>
      </c>
      <c r="B56" s="9" t="s">
        <v>110</v>
      </c>
      <c r="C56" s="13">
        <v>3283685.08</v>
      </c>
      <c r="D56" s="13">
        <v>-3283685.08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2162564.88</v>
      </c>
      <c r="D69" s="13">
        <f>SUM(D70:D76)</f>
        <v>0</v>
      </c>
      <c r="E69" s="13">
        <f t="shared" si="0"/>
        <v>2162564.88</v>
      </c>
      <c r="F69" s="13">
        <f>SUM(F70:F76)</f>
        <v>1854057.04</v>
      </c>
      <c r="G69" s="13">
        <f>SUM(G70:G76)</f>
        <v>1854057.04</v>
      </c>
      <c r="H69" s="13">
        <f t="shared" si="1"/>
        <v>308507.83999999985</v>
      </c>
    </row>
    <row r="70" spans="1:8" x14ac:dyDescent="0.2">
      <c r="A70" s="47">
        <v>9100</v>
      </c>
      <c r="B70" s="9" t="s">
        <v>118</v>
      </c>
      <c r="C70" s="13">
        <v>1262304</v>
      </c>
      <c r="D70" s="13">
        <v>0</v>
      </c>
      <c r="E70" s="13">
        <f t="shared" ref="E70:E76" si="2">C70+D70</f>
        <v>1262304</v>
      </c>
      <c r="F70" s="13">
        <v>1262304</v>
      </c>
      <c r="G70" s="13">
        <v>1262304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900260.88</v>
      </c>
      <c r="D71" s="13">
        <v>0</v>
      </c>
      <c r="E71" s="13">
        <f t="shared" si="2"/>
        <v>900260.88</v>
      </c>
      <c r="F71" s="13">
        <v>591753.04</v>
      </c>
      <c r="G71" s="13">
        <v>591753.04</v>
      </c>
      <c r="H71" s="13">
        <f t="shared" si="3"/>
        <v>308507.83999999997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215027556.31</v>
      </c>
      <c r="D77" s="15">
        <f t="shared" si="4"/>
        <v>110957069.68000001</v>
      </c>
      <c r="E77" s="15">
        <f t="shared" si="4"/>
        <v>325984625.99000001</v>
      </c>
      <c r="F77" s="15">
        <f t="shared" si="4"/>
        <v>215070933.18000001</v>
      </c>
      <c r="G77" s="15">
        <f t="shared" si="4"/>
        <v>211039421.69000003</v>
      </c>
      <c r="H77" s="15">
        <f t="shared" si="4"/>
        <v>110913692.81</v>
      </c>
    </row>
    <row r="80" spans="1:8" x14ac:dyDescent="0.2">
      <c r="B80" s="50" t="s">
        <v>144</v>
      </c>
      <c r="C80" s="50"/>
      <c r="D80" s="50"/>
      <c r="E80" s="50"/>
      <c r="F80" s="50"/>
      <c r="G80" s="50"/>
      <c r="H80" s="50"/>
    </row>
    <row r="81" spans="2:8" x14ac:dyDescent="0.2">
      <c r="B81" s="51"/>
      <c r="C81" s="51"/>
      <c r="D81" s="51"/>
      <c r="E81" s="51"/>
      <c r="F81" s="51"/>
      <c r="G81" s="51"/>
      <c r="H81" s="51"/>
    </row>
    <row r="82" spans="2:8" x14ac:dyDescent="0.2">
      <c r="B82" s="51"/>
      <c r="C82" s="51"/>
      <c r="D82" s="51"/>
      <c r="E82" s="51"/>
      <c r="F82" s="51"/>
      <c r="G82" s="51"/>
      <c r="H82" s="51"/>
    </row>
    <row r="83" spans="2:8" x14ac:dyDescent="0.2">
      <c r="B83" s="52"/>
      <c r="C83" s="51"/>
      <c r="D83" s="51"/>
      <c r="E83" s="51"/>
      <c r="F83" s="52"/>
      <c r="G83" s="52"/>
      <c r="H83" s="52"/>
    </row>
    <row r="84" spans="2:8" x14ac:dyDescent="0.2">
      <c r="B84" s="53" t="s">
        <v>145</v>
      </c>
      <c r="C84" s="51"/>
      <c r="D84" s="51"/>
      <c r="E84" s="51"/>
      <c r="F84" s="68" t="s">
        <v>146</v>
      </c>
      <c r="G84" s="69"/>
      <c r="H84" s="69"/>
    </row>
    <row r="85" spans="2:8" x14ac:dyDescent="0.2">
      <c r="B85" s="53" t="s">
        <v>147</v>
      </c>
      <c r="C85" s="51"/>
      <c r="D85" s="51"/>
      <c r="E85" s="51"/>
      <c r="F85" s="56" t="s">
        <v>148</v>
      </c>
      <c r="G85" s="56"/>
      <c r="H85" s="56"/>
    </row>
  </sheetData>
  <sheetProtection formatCells="0" formatColumns="0" formatRows="0" autoFilter="0"/>
  <mergeCells count="6">
    <mergeCell ref="F85:H85"/>
    <mergeCell ref="A1:H1"/>
    <mergeCell ref="C2:G2"/>
    <mergeCell ref="H2:H3"/>
    <mergeCell ref="A2:B4"/>
    <mergeCell ref="F84:H84"/>
  </mergeCells>
  <pageMargins left="0.43307086614173229" right="0.43307086614173229" top="0.59055118110236227" bottom="0.5799999999999999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zoomScaleNormal="100" workbookViewId="0">
      <selection activeCell="G3" sqref="G1:H104857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6" width="16.1640625" style="1" customWidth="1"/>
    <col min="7" max="8" width="17.1640625" style="1" customWidth="1"/>
    <col min="9" max="16384" width="12" style="1"/>
  </cols>
  <sheetData>
    <row r="1" spans="1:8" ht="50.1" customHeight="1" x14ac:dyDescent="0.2">
      <c r="A1" s="57" t="s">
        <v>129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54" t="s">
        <v>55</v>
      </c>
      <c r="D3" s="54" t="s">
        <v>125</v>
      </c>
      <c r="E3" s="54" t="s">
        <v>56</v>
      </c>
      <c r="F3" s="54" t="s">
        <v>57</v>
      </c>
      <c r="G3" s="54" t="s">
        <v>58</v>
      </c>
      <c r="H3" s="61"/>
    </row>
    <row r="4" spans="1:8" x14ac:dyDescent="0.2">
      <c r="A4" s="66"/>
      <c r="B4" s="67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187021817.22999999</v>
      </c>
      <c r="D6" s="48">
        <v>6506940.8700000001</v>
      </c>
      <c r="E6" s="48">
        <f>C6+D6</f>
        <v>193528758.09999999</v>
      </c>
      <c r="F6" s="48">
        <v>156722576.31</v>
      </c>
      <c r="G6" s="48">
        <v>153172497.84</v>
      </c>
      <c r="H6" s="48">
        <f>E6-F6</f>
        <v>36806181.789999992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26743435.079999998</v>
      </c>
      <c r="D8" s="48">
        <v>104450128.81</v>
      </c>
      <c r="E8" s="48">
        <f>C8+D8</f>
        <v>131193563.89</v>
      </c>
      <c r="F8" s="48">
        <v>57086052.869999997</v>
      </c>
      <c r="G8" s="48">
        <v>56604619.850000001</v>
      </c>
      <c r="H8" s="48">
        <f>E8-F8</f>
        <v>74107511.020000011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1262304</v>
      </c>
      <c r="D10" s="48">
        <v>0</v>
      </c>
      <c r="E10" s="48">
        <f>C10+D10</f>
        <v>1262304</v>
      </c>
      <c r="F10" s="48">
        <v>1262304</v>
      </c>
      <c r="G10" s="48">
        <v>1262304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215027556.31</v>
      </c>
      <c r="D16" s="15">
        <f>SUM(D6+D8+D10+D12+D14)</f>
        <v>110957069.68000001</v>
      </c>
      <c r="E16" s="15">
        <f>SUM(E6+E8+E10+E12+E14)</f>
        <v>325984625.99000001</v>
      </c>
      <c r="F16" s="15">
        <f t="shared" ref="F16:H16" si="0">SUM(F6+F8+F10+F12+F14)</f>
        <v>215070933.18000001</v>
      </c>
      <c r="G16" s="15">
        <f t="shared" si="0"/>
        <v>211039421.69</v>
      </c>
      <c r="H16" s="15">
        <f t="shared" si="0"/>
        <v>110913692.81</v>
      </c>
    </row>
    <row r="19" spans="2:8" x14ac:dyDescent="0.2">
      <c r="B19" s="50" t="s">
        <v>144</v>
      </c>
      <c r="C19" s="50"/>
      <c r="D19" s="50"/>
      <c r="E19" s="50"/>
      <c r="F19" s="50"/>
      <c r="G19" s="50"/>
      <c r="H19" s="50"/>
    </row>
    <row r="20" spans="2:8" x14ac:dyDescent="0.2">
      <c r="B20" s="51"/>
      <c r="C20" s="51"/>
      <c r="D20" s="51"/>
      <c r="E20" s="51"/>
      <c r="F20" s="51"/>
      <c r="G20" s="51"/>
      <c r="H20" s="51"/>
    </row>
    <row r="21" spans="2:8" x14ac:dyDescent="0.2">
      <c r="B21" s="51"/>
      <c r="C21" s="51"/>
      <c r="D21" s="51"/>
      <c r="E21" s="51"/>
      <c r="F21" s="51"/>
      <c r="G21" s="51"/>
      <c r="H21" s="51"/>
    </row>
    <row r="22" spans="2:8" x14ac:dyDescent="0.2">
      <c r="B22" s="52"/>
      <c r="C22" s="51"/>
      <c r="D22" s="51"/>
      <c r="E22" s="51"/>
      <c r="F22" s="52"/>
      <c r="G22" s="52"/>
      <c r="H22" s="52"/>
    </row>
    <row r="23" spans="2:8" x14ac:dyDescent="0.2">
      <c r="B23" s="53" t="s">
        <v>145</v>
      </c>
      <c r="C23" s="51"/>
      <c r="D23" s="51"/>
      <c r="E23" s="51"/>
      <c r="F23" s="68" t="s">
        <v>146</v>
      </c>
      <c r="G23" s="69"/>
      <c r="H23" s="69"/>
    </row>
    <row r="24" spans="2:8" x14ac:dyDescent="0.2">
      <c r="B24" s="53" t="s">
        <v>147</v>
      </c>
      <c r="C24" s="51"/>
      <c r="D24" s="51"/>
      <c r="E24" s="51"/>
      <c r="F24" s="56" t="s">
        <v>148</v>
      </c>
      <c r="G24" s="56"/>
      <c r="H24" s="56"/>
    </row>
  </sheetData>
  <sheetProtection formatCells="0" formatColumns="0" formatRows="0" autoFilter="0"/>
  <mergeCells count="6">
    <mergeCell ref="F24:H24"/>
    <mergeCell ref="A1:H1"/>
    <mergeCell ref="C2:G2"/>
    <mergeCell ref="H2:H3"/>
    <mergeCell ref="A2:B4"/>
    <mergeCell ref="F23:H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showGridLines="0" workbookViewId="0">
      <selection activeCell="C64" sqref="C64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6.1640625" style="1" customWidth="1"/>
    <col min="9" max="16384" width="12" style="1"/>
  </cols>
  <sheetData>
    <row r="1" spans="1:8" ht="45" customHeight="1" x14ac:dyDescent="0.2">
      <c r="A1" s="57" t="s">
        <v>140</v>
      </c>
      <c r="B1" s="58"/>
      <c r="C1" s="58"/>
      <c r="D1" s="58"/>
      <c r="E1" s="58"/>
      <c r="F1" s="58"/>
      <c r="G1" s="58"/>
      <c r="H1" s="59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54" t="s">
        <v>55</v>
      </c>
      <c r="D4" s="54" t="s">
        <v>125</v>
      </c>
      <c r="E4" s="54" t="s">
        <v>56</v>
      </c>
      <c r="F4" s="54" t="s">
        <v>57</v>
      </c>
      <c r="G4" s="54" t="s">
        <v>58</v>
      </c>
      <c r="H4" s="61"/>
    </row>
    <row r="5" spans="1:8" x14ac:dyDescent="0.2">
      <c r="A5" s="66"/>
      <c r="B5" s="67"/>
      <c r="C5" s="55">
        <v>1</v>
      </c>
      <c r="D5" s="55">
        <v>2</v>
      </c>
      <c r="E5" s="55" t="s">
        <v>126</v>
      </c>
      <c r="F5" s="55">
        <v>4</v>
      </c>
      <c r="G5" s="55">
        <v>5</v>
      </c>
      <c r="H5" s="55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6120849.8899999997</v>
      </c>
      <c r="D7" s="13">
        <v>1631771.61</v>
      </c>
      <c r="E7" s="13">
        <f>C7+D7</f>
        <v>7752621.5</v>
      </c>
      <c r="F7" s="13">
        <v>4851570.38</v>
      </c>
      <c r="G7" s="13">
        <v>4777609.22</v>
      </c>
      <c r="H7" s="13">
        <f>E7-F7</f>
        <v>2901051.12</v>
      </c>
    </row>
    <row r="8" spans="1:8" x14ac:dyDescent="0.2">
      <c r="A8" s="4" t="s">
        <v>131</v>
      </c>
      <c r="B8" s="20"/>
      <c r="C8" s="13">
        <v>31872978.960000001</v>
      </c>
      <c r="D8" s="13">
        <v>1681448.61</v>
      </c>
      <c r="E8" s="13">
        <f t="shared" ref="E8:E13" si="0">C8+D8</f>
        <v>33554427.57</v>
      </c>
      <c r="F8" s="13">
        <v>27043891.129999999</v>
      </c>
      <c r="G8" s="13">
        <v>26792078.129999999</v>
      </c>
      <c r="H8" s="13">
        <f t="shared" ref="H8:H13" si="1">E8-F8</f>
        <v>6510536.4400000013</v>
      </c>
    </row>
    <row r="9" spans="1:8" x14ac:dyDescent="0.2">
      <c r="A9" s="4" t="s">
        <v>132</v>
      </c>
      <c r="B9" s="20"/>
      <c r="C9" s="13">
        <v>51823372.700000003</v>
      </c>
      <c r="D9" s="13">
        <v>3169351.52</v>
      </c>
      <c r="E9" s="13">
        <f t="shared" si="0"/>
        <v>54992724.220000006</v>
      </c>
      <c r="F9" s="13">
        <v>48580906.590000004</v>
      </c>
      <c r="G9" s="13">
        <v>46449436.189999998</v>
      </c>
      <c r="H9" s="13">
        <f t="shared" si="1"/>
        <v>6411817.6300000027</v>
      </c>
    </row>
    <row r="10" spans="1:8" x14ac:dyDescent="0.2">
      <c r="A10" s="4" t="s">
        <v>133</v>
      </c>
      <c r="B10" s="20"/>
      <c r="C10" s="13">
        <v>37477422.170000002</v>
      </c>
      <c r="D10" s="13">
        <v>84663879.680000007</v>
      </c>
      <c r="E10" s="13">
        <f t="shared" si="0"/>
        <v>122141301.85000001</v>
      </c>
      <c r="F10" s="13">
        <v>50601379.090000004</v>
      </c>
      <c r="G10" s="13">
        <v>49940679.159999996</v>
      </c>
      <c r="H10" s="13">
        <f t="shared" si="1"/>
        <v>71539922.760000005</v>
      </c>
    </row>
    <row r="11" spans="1:8" x14ac:dyDescent="0.2">
      <c r="A11" s="4" t="s">
        <v>134</v>
      </c>
      <c r="B11" s="20"/>
      <c r="C11" s="13">
        <v>21669882.010000002</v>
      </c>
      <c r="D11" s="13">
        <v>8350976.7199999997</v>
      </c>
      <c r="E11" s="13">
        <f t="shared" si="0"/>
        <v>30020858.73</v>
      </c>
      <c r="F11" s="13">
        <v>24328754.649999999</v>
      </c>
      <c r="G11" s="13">
        <v>24042750.649999999</v>
      </c>
      <c r="H11" s="13">
        <f t="shared" si="1"/>
        <v>5692104.0800000019</v>
      </c>
    </row>
    <row r="12" spans="1:8" x14ac:dyDescent="0.2">
      <c r="A12" s="4" t="s">
        <v>135</v>
      </c>
      <c r="B12" s="20"/>
      <c r="C12" s="13">
        <v>1984845.71</v>
      </c>
      <c r="D12" s="13">
        <v>39440</v>
      </c>
      <c r="E12" s="13">
        <f t="shared" si="0"/>
        <v>2024285.71</v>
      </c>
      <c r="F12" s="13">
        <v>1529503.8</v>
      </c>
      <c r="G12" s="13">
        <v>1503756.72</v>
      </c>
      <c r="H12" s="13">
        <f t="shared" si="1"/>
        <v>494781.90999999992</v>
      </c>
    </row>
    <row r="13" spans="1:8" x14ac:dyDescent="0.2">
      <c r="A13" s="4" t="s">
        <v>136</v>
      </c>
      <c r="B13" s="20"/>
      <c r="C13" s="13">
        <v>4925020.2699999996</v>
      </c>
      <c r="D13" s="13">
        <v>101992.78</v>
      </c>
      <c r="E13" s="13">
        <f t="shared" si="0"/>
        <v>5027013.05</v>
      </c>
      <c r="F13" s="13">
        <v>3216955.36</v>
      </c>
      <c r="G13" s="13">
        <v>3159255.31</v>
      </c>
      <c r="H13" s="13">
        <f t="shared" si="1"/>
        <v>1810057.69</v>
      </c>
    </row>
    <row r="14" spans="1:8" x14ac:dyDescent="0.2">
      <c r="A14" s="4" t="s">
        <v>137</v>
      </c>
      <c r="B14" s="20"/>
      <c r="C14" s="13">
        <v>14928289.539999999</v>
      </c>
      <c r="D14" s="13">
        <v>285024.90999999997</v>
      </c>
      <c r="E14" s="13">
        <f t="shared" ref="E14" si="2">C14+D14</f>
        <v>15213314.449999999</v>
      </c>
      <c r="F14" s="13">
        <v>10939156.15</v>
      </c>
      <c r="G14" s="13">
        <v>10815256.1</v>
      </c>
      <c r="H14" s="13">
        <f t="shared" ref="H14" si="3">E14-F14</f>
        <v>4274158.2999999989</v>
      </c>
    </row>
    <row r="15" spans="1:8" x14ac:dyDescent="0.2">
      <c r="A15" s="4" t="s">
        <v>138</v>
      </c>
      <c r="B15" s="20"/>
      <c r="C15" s="13">
        <v>21522552.140000001</v>
      </c>
      <c r="D15" s="13">
        <v>10382781.109999999</v>
      </c>
      <c r="E15" s="13">
        <f t="shared" ref="E15" si="4">C15+D15</f>
        <v>31905333.25</v>
      </c>
      <c r="F15" s="13">
        <v>27693407.300000001</v>
      </c>
      <c r="G15" s="13">
        <v>27459513.469999999</v>
      </c>
      <c r="H15" s="13">
        <f t="shared" ref="H15" si="5">E15-F15</f>
        <v>4211925.9499999993</v>
      </c>
    </row>
    <row r="16" spans="1:8" x14ac:dyDescent="0.2">
      <c r="A16" s="4" t="s">
        <v>139</v>
      </c>
      <c r="B16" s="20"/>
      <c r="C16" s="13">
        <v>22702342.920000002</v>
      </c>
      <c r="D16" s="13">
        <v>650402.74</v>
      </c>
      <c r="E16" s="13">
        <f t="shared" ref="E16" si="6">C16+D16</f>
        <v>23352745.66</v>
      </c>
      <c r="F16" s="13">
        <v>16285408.73</v>
      </c>
      <c r="G16" s="13">
        <v>16099086.74</v>
      </c>
      <c r="H16" s="13">
        <f t="shared" ref="H16" si="7">E16-F16</f>
        <v>7067336.9299999997</v>
      </c>
    </row>
    <row r="17" spans="1:8" x14ac:dyDescent="0.2">
      <c r="A17" s="4"/>
      <c r="B17" s="20"/>
      <c r="C17" s="13"/>
      <c r="D17" s="13"/>
      <c r="E17" s="13"/>
      <c r="F17" s="13"/>
      <c r="G17" s="13"/>
      <c r="H17" s="13"/>
    </row>
    <row r="18" spans="1:8" x14ac:dyDescent="0.2">
      <c r="A18" s="4"/>
      <c r="B18" s="23"/>
      <c r="C18" s="14"/>
      <c r="D18" s="14"/>
      <c r="E18" s="14"/>
      <c r="F18" s="14"/>
      <c r="G18" s="14"/>
      <c r="H18" s="14"/>
    </row>
    <row r="19" spans="1:8" x14ac:dyDescent="0.2">
      <c r="A19" s="24"/>
      <c r="B19" s="45" t="s">
        <v>53</v>
      </c>
      <c r="C19" s="21">
        <f t="shared" ref="C19:H19" si="8">SUM(C7:C18)</f>
        <v>215027556.31000006</v>
      </c>
      <c r="D19" s="21">
        <f t="shared" si="8"/>
        <v>110957069.67999999</v>
      </c>
      <c r="E19" s="21">
        <f t="shared" si="8"/>
        <v>325984625.99000007</v>
      </c>
      <c r="F19" s="21">
        <f t="shared" si="8"/>
        <v>215070933.18000004</v>
      </c>
      <c r="G19" s="21">
        <f t="shared" si="8"/>
        <v>211039421.69</v>
      </c>
      <c r="H19" s="21">
        <f t="shared" si="8"/>
        <v>110913692.81</v>
      </c>
    </row>
    <row r="22" spans="1:8" ht="45" customHeight="1" x14ac:dyDescent="0.2">
      <c r="A22" s="57" t="s">
        <v>141</v>
      </c>
      <c r="B22" s="58"/>
      <c r="C22" s="58"/>
      <c r="D22" s="58"/>
      <c r="E22" s="58"/>
      <c r="F22" s="58"/>
      <c r="G22" s="58"/>
      <c r="H22" s="59"/>
    </row>
    <row r="24" spans="1:8" x14ac:dyDescent="0.2">
      <c r="A24" s="62" t="s">
        <v>54</v>
      </c>
      <c r="B24" s="63"/>
      <c r="C24" s="57" t="s">
        <v>60</v>
      </c>
      <c r="D24" s="58"/>
      <c r="E24" s="58"/>
      <c r="F24" s="58"/>
      <c r="G24" s="59"/>
      <c r="H24" s="60" t="s">
        <v>59</v>
      </c>
    </row>
    <row r="25" spans="1:8" ht="22.5" x14ac:dyDescent="0.2">
      <c r="A25" s="64"/>
      <c r="B25" s="65"/>
      <c r="C25" s="54" t="s">
        <v>55</v>
      </c>
      <c r="D25" s="54" t="s">
        <v>125</v>
      </c>
      <c r="E25" s="54" t="s">
        <v>56</v>
      </c>
      <c r="F25" s="54" t="s">
        <v>57</v>
      </c>
      <c r="G25" s="54" t="s">
        <v>58</v>
      </c>
      <c r="H25" s="61"/>
    </row>
    <row r="26" spans="1:8" x14ac:dyDescent="0.2">
      <c r="A26" s="66"/>
      <c r="B26" s="67"/>
      <c r="C26" s="55">
        <v>1</v>
      </c>
      <c r="D26" s="55">
        <v>2</v>
      </c>
      <c r="E26" s="55" t="s">
        <v>126</v>
      </c>
      <c r="F26" s="55">
        <v>4</v>
      </c>
      <c r="G26" s="55">
        <v>5</v>
      </c>
      <c r="H26" s="55" t="s">
        <v>127</v>
      </c>
    </row>
    <row r="27" spans="1:8" x14ac:dyDescent="0.2">
      <c r="A27" s="26"/>
      <c r="B27" s="27"/>
      <c r="C27" s="31"/>
      <c r="D27" s="31"/>
      <c r="E27" s="31"/>
      <c r="F27" s="31"/>
      <c r="G27" s="31"/>
      <c r="H27" s="31"/>
    </row>
    <row r="28" spans="1:8" x14ac:dyDescent="0.2">
      <c r="A28" s="4" t="s">
        <v>8</v>
      </c>
      <c r="B28" s="2"/>
      <c r="C28" s="32">
        <v>0</v>
      </c>
      <c r="D28" s="32">
        <v>0</v>
      </c>
      <c r="E28" s="32">
        <f>C28+D28</f>
        <v>0</v>
      </c>
      <c r="F28" s="32">
        <v>0</v>
      </c>
      <c r="G28" s="32">
        <v>0</v>
      </c>
      <c r="H28" s="32">
        <f>E28-F28</f>
        <v>0</v>
      </c>
    </row>
    <row r="29" spans="1:8" x14ac:dyDescent="0.2">
      <c r="A29" s="4" t="s">
        <v>9</v>
      </c>
      <c r="B29" s="2"/>
      <c r="C29" s="32">
        <v>0</v>
      </c>
      <c r="D29" s="32">
        <v>0</v>
      </c>
      <c r="E29" s="32">
        <f t="shared" ref="E29:E31" si="9">C29+D29</f>
        <v>0</v>
      </c>
      <c r="F29" s="32">
        <v>0</v>
      </c>
      <c r="G29" s="32">
        <v>0</v>
      </c>
      <c r="H29" s="32">
        <f t="shared" ref="H29:H31" si="10">E29-F29</f>
        <v>0</v>
      </c>
    </row>
    <row r="30" spans="1:8" x14ac:dyDescent="0.2">
      <c r="A30" s="4" t="s">
        <v>10</v>
      </c>
      <c r="B30" s="2"/>
      <c r="C30" s="32">
        <v>0</v>
      </c>
      <c r="D30" s="32">
        <v>0</v>
      </c>
      <c r="E30" s="32">
        <f t="shared" si="9"/>
        <v>0</v>
      </c>
      <c r="F30" s="32">
        <v>0</v>
      </c>
      <c r="G30" s="32">
        <v>0</v>
      </c>
      <c r="H30" s="32">
        <f t="shared" si="10"/>
        <v>0</v>
      </c>
    </row>
    <row r="31" spans="1:8" x14ac:dyDescent="0.2">
      <c r="A31" s="4" t="s">
        <v>11</v>
      </c>
      <c r="B31" s="2"/>
      <c r="C31" s="32">
        <v>0</v>
      </c>
      <c r="D31" s="32">
        <v>0</v>
      </c>
      <c r="E31" s="32">
        <f t="shared" si="9"/>
        <v>0</v>
      </c>
      <c r="F31" s="32">
        <v>0</v>
      </c>
      <c r="G31" s="32">
        <v>0</v>
      </c>
      <c r="H31" s="32">
        <f t="shared" si="10"/>
        <v>0</v>
      </c>
    </row>
    <row r="32" spans="1:8" x14ac:dyDescent="0.2">
      <c r="A32" s="4"/>
      <c r="B32" s="2"/>
      <c r="C32" s="33"/>
      <c r="D32" s="33"/>
      <c r="E32" s="33"/>
      <c r="F32" s="33"/>
      <c r="G32" s="33"/>
      <c r="H32" s="33"/>
    </row>
    <row r="33" spans="1:8" x14ac:dyDescent="0.2">
      <c r="A33" s="24"/>
      <c r="B33" s="45" t="s">
        <v>53</v>
      </c>
      <c r="C33" s="21">
        <f>SUM(C28:C32)</f>
        <v>0</v>
      </c>
      <c r="D33" s="21">
        <f>SUM(D28:D32)</f>
        <v>0</v>
      </c>
      <c r="E33" s="21">
        <f>SUM(E28:E31)</f>
        <v>0</v>
      </c>
      <c r="F33" s="21">
        <f>SUM(F28:F31)</f>
        <v>0</v>
      </c>
      <c r="G33" s="21">
        <f>SUM(G28:G31)</f>
        <v>0</v>
      </c>
      <c r="H33" s="21">
        <f>SUM(H28:H31)</f>
        <v>0</v>
      </c>
    </row>
    <row r="36" spans="1:8" ht="45" customHeight="1" x14ac:dyDescent="0.2">
      <c r="A36" s="57" t="s">
        <v>142</v>
      </c>
      <c r="B36" s="58"/>
      <c r="C36" s="58"/>
      <c r="D36" s="58"/>
      <c r="E36" s="58"/>
      <c r="F36" s="58"/>
      <c r="G36" s="58"/>
      <c r="H36" s="59"/>
    </row>
    <row r="37" spans="1:8" x14ac:dyDescent="0.2">
      <c r="A37" s="62" t="s">
        <v>54</v>
      </c>
      <c r="B37" s="63"/>
      <c r="C37" s="57" t="s">
        <v>60</v>
      </c>
      <c r="D37" s="58"/>
      <c r="E37" s="58"/>
      <c r="F37" s="58"/>
      <c r="G37" s="59"/>
      <c r="H37" s="60" t="s">
        <v>59</v>
      </c>
    </row>
    <row r="38" spans="1:8" ht="22.5" x14ac:dyDescent="0.2">
      <c r="A38" s="64"/>
      <c r="B38" s="65"/>
      <c r="C38" s="54" t="s">
        <v>55</v>
      </c>
      <c r="D38" s="54" t="s">
        <v>125</v>
      </c>
      <c r="E38" s="54" t="s">
        <v>56</v>
      </c>
      <c r="F38" s="54" t="s">
        <v>57</v>
      </c>
      <c r="G38" s="54" t="s">
        <v>58</v>
      </c>
      <c r="H38" s="61"/>
    </row>
    <row r="39" spans="1:8" x14ac:dyDescent="0.2">
      <c r="A39" s="66"/>
      <c r="B39" s="67"/>
      <c r="C39" s="55">
        <v>1</v>
      </c>
      <c r="D39" s="55">
        <v>2</v>
      </c>
      <c r="E39" s="55" t="s">
        <v>126</v>
      </c>
      <c r="F39" s="55">
        <v>4</v>
      </c>
      <c r="G39" s="55">
        <v>5</v>
      </c>
      <c r="H39" s="55" t="s">
        <v>127</v>
      </c>
    </row>
    <row r="40" spans="1:8" x14ac:dyDescent="0.2">
      <c r="A40" s="26"/>
      <c r="B40" s="27"/>
      <c r="C40" s="31"/>
      <c r="D40" s="31"/>
      <c r="E40" s="31"/>
      <c r="F40" s="31"/>
      <c r="G40" s="31"/>
      <c r="H40" s="31"/>
    </row>
    <row r="41" spans="1:8" ht="22.5" x14ac:dyDescent="0.2">
      <c r="A41" s="4"/>
      <c r="B41" s="29" t="s">
        <v>13</v>
      </c>
      <c r="C41" s="32">
        <v>0</v>
      </c>
      <c r="D41" s="32">
        <v>0</v>
      </c>
      <c r="E41" s="32">
        <f>C41+D41</f>
        <v>0</v>
      </c>
      <c r="F41" s="32">
        <v>0</v>
      </c>
      <c r="G41" s="32">
        <v>0</v>
      </c>
      <c r="H41" s="32">
        <f>E41-F41</f>
        <v>0</v>
      </c>
    </row>
    <row r="42" spans="1:8" x14ac:dyDescent="0.2">
      <c r="A42" s="4"/>
      <c r="B42" s="29"/>
      <c r="C42" s="32"/>
      <c r="D42" s="32"/>
      <c r="E42" s="32"/>
      <c r="F42" s="32"/>
      <c r="G42" s="32"/>
      <c r="H42" s="32"/>
    </row>
    <row r="43" spans="1:8" x14ac:dyDescent="0.2">
      <c r="A43" s="4"/>
      <c r="B43" s="29" t="s">
        <v>12</v>
      </c>
      <c r="C43" s="32">
        <v>0</v>
      </c>
      <c r="D43" s="32">
        <v>0</v>
      </c>
      <c r="E43" s="32">
        <f>C43+D43</f>
        <v>0</v>
      </c>
      <c r="F43" s="32">
        <v>0</v>
      </c>
      <c r="G43" s="32">
        <v>0</v>
      </c>
      <c r="H43" s="32">
        <f>E43-F43</f>
        <v>0</v>
      </c>
    </row>
    <row r="44" spans="1:8" x14ac:dyDescent="0.2">
      <c r="A44" s="4"/>
      <c r="B44" s="29"/>
      <c r="C44" s="32"/>
      <c r="D44" s="32"/>
      <c r="E44" s="32"/>
      <c r="F44" s="32"/>
      <c r="G44" s="32"/>
      <c r="H44" s="32"/>
    </row>
    <row r="45" spans="1:8" ht="22.5" x14ac:dyDescent="0.2">
      <c r="A45" s="4"/>
      <c r="B45" s="29" t="s">
        <v>14</v>
      </c>
      <c r="C45" s="32">
        <v>0</v>
      </c>
      <c r="D45" s="32">
        <v>0</v>
      </c>
      <c r="E45" s="32">
        <f>C45+D45</f>
        <v>0</v>
      </c>
      <c r="F45" s="32">
        <v>0</v>
      </c>
      <c r="G45" s="32">
        <v>0</v>
      </c>
      <c r="H45" s="32">
        <f>E45-F45</f>
        <v>0</v>
      </c>
    </row>
    <row r="46" spans="1:8" x14ac:dyDescent="0.2">
      <c r="A46" s="4"/>
      <c r="B46" s="29"/>
      <c r="C46" s="32"/>
      <c r="D46" s="32"/>
      <c r="E46" s="32"/>
      <c r="F46" s="32"/>
      <c r="G46" s="32"/>
      <c r="H46" s="32"/>
    </row>
    <row r="47" spans="1:8" ht="22.5" x14ac:dyDescent="0.2">
      <c r="A47" s="4"/>
      <c r="B47" s="29" t="s">
        <v>26</v>
      </c>
      <c r="C47" s="32">
        <v>0</v>
      </c>
      <c r="D47" s="32">
        <v>0</v>
      </c>
      <c r="E47" s="32">
        <f>C47+D47</f>
        <v>0</v>
      </c>
      <c r="F47" s="32">
        <v>0</v>
      </c>
      <c r="G47" s="32">
        <v>0</v>
      </c>
      <c r="H47" s="32">
        <f>E47-F47</f>
        <v>0</v>
      </c>
    </row>
    <row r="48" spans="1:8" x14ac:dyDescent="0.2">
      <c r="A48" s="4"/>
      <c r="B48" s="29"/>
      <c r="C48" s="32"/>
      <c r="D48" s="32"/>
      <c r="E48" s="32"/>
      <c r="F48" s="32"/>
      <c r="G48" s="32"/>
      <c r="H48" s="32"/>
    </row>
    <row r="49" spans="1:8" ht="22.5" x14ac:dyDescent="0.2">
      <c r="A49" s="4"/>
      <c r="B49" s="29" t="s">
        <v>27</v>
      </c>
      <c r="C49" s="32">
        <v>0</v>
      </c>
      <c r="D49" s="32">
        <v>0</v>
      </c>
      <c r="E49" s="32">
        <f>C49+D49</f>
        <v>0</v>
      </c>
      <c r="F49" s="32">
        <v>0</v>
      </c>
      <c r="G49" s="32">
        <v>0</v>
      </c>
      <c r="H49" s="32">
        <f>E49-F49</f>
        <v>0</v>
      </c>
    </row>
    <row r="50" spans="1:8" x14ac:dyDescent="0.2">
      <c r="A50" s="4"/>
      <c r="B50" s="29"/>
      <c r="C50" s="32"/>
      <c r="D50" s="32"/>
      <c r="E50" s="32"/>
      <c r="F50" s="32"/>
      <c r="G50" s="32"/>
      <c r="H50" s="32"/>
    </row>
    <row r="51" spans="1:8" ht="22.5" x14ac:dyDescent="0.2">
      <c r="A51" s="4"/>
      <c r="B51" s="29" t="s">
        <v>34</v>
      </c>
      <c r="C51" s="32">
        <v>0</v>
      </c>
      <c r="D51" s="32">
        <v>0</v>
      </c>
      <c r="E51" s="32">
        <f>C51+D51</f>
        <v>0</v>
      </c>
      <c r="F51" s="32">
        <v>0</v>
      </c>
      <c r="G51" s="32">
        <v>0</v>
      </c>
      <c r="H51" s="32">
        <f>E51-F51</f>
        <v>0</v>
      </c>
    </row>
    <row r="52" spans="1:8" x14ac:dyDescent="0.2">
      <c r="A52" s="4"/>
      <c r="B52" s="29"/>
      <c r="C52" s="32"/>
      <c r="D52" s="32"/>
      <c r="E52" s="32"/>
      <c r="F52" s="32"/>
      <c r="G52" s="32"/>
      <c r="H52" s="32"/>
    </row>
    <row r="53" spans="1:8" x14ac:dyDescent="0.2">
      <c r="A53" s="4"/>
      <c r="B53" s="29" t="s">
        <v>15</v>
      </c>
      <c r="C53" s="32">
        <v>0</v>
      </c>
      <c r="D53" s="32">
        <v>0</v>
      </c>
      <c r="E53" s="32">
        <f>C53+D53</f>
        <v>0</v>
      </c>
      <c r="F53" s="32">
        <v>0</v>
      </c>
      <c r="G53" s="32">
        <v>0</v>
      </c>
      <c r="H53" s="32">
        <f>E53-F53</f>
        <v>0</v>
      </c>
    </row>
    <row r="54" spans="1:8" x14ac:dyDescent="0.2">
      <c r="A54" s="28"/>
      <c r="B54" s="30"/>
      <c r="C54" s="33"/>
      <c r="D54" s="33"/>
      <c r="E54" s="33"/>
      <c r="F54" s="33"/>
      <c r="G54" s="33"/>
      <c r="H54" s="33"/>
    </row>
    <row r="55" spans="1:8" x14ac:dyDescent="0.2">
      <c r="A55" s="24"/>
      <c r="B55" s="45" t="s">
        <v>53</v>
      </c>
      <c r="C55" s="21">
        <f t="shared" ref="C55:H55" si="11">SUM(C41:C53)</f>
        <v>0</v>
      </c>
      <c r="D55" s="21">
        <f t="shared" si="11"/>
        <v>0</v>
      </c>
      <c r="E55" s="21">
        <f t="shared" si="11"/>
        <v>0</v>
      </c>
      <c r="F55" s="21">
        <f t="shared" si="11"/>
        <v>0</v>
      </c>
      <c r="G55" s="21">
        <f t="shared" si="11"/>
        <v>0</v>
      </c>
      <c r="H55" s="21">
        <f t="shared" si="11"/>
        <v>0</v>
      </c>
    </row>
    <row r="57" spans="1:8" x14ac:dyDescent="0.2">
      <c r="B57" s="50" t="s">
        <v>144</v>
      </c>
      <c r="C57" s="50"/>
      <c r="D57" s="50"/>
      <c r="E57" s="50"/>
      <c r="F57" s="50"/>
      <c r="G57" s="50"/>
      <c r="H57" s="50"/>
    </row>
    <row r="58" spans="1:8" x14ac:dyDescent="0.2">
      <c r="B58" s="51"/>
      <c r="C58" s="51"/>
      <c r="D58" s="51"/>
      <c r="E58" s="51"/>
      <c r="F58" s="51"/>
      <c r="G58" s="51"/>
      <c r="H58" s="51"/>
    </row>
    <row r="59" spans="1:8" x14ac:dyDescent="0.2">
      <c r="B59" s="51"/>
      <c r="C59" s="51"/>
      <c r="D59" s="51"/>
      <c r="E59" s="51"/>
      <c r="F59" s="51"/>
      <c r="G59" s="51"/>
      <c r="H59" s="51"/>
    </row>
    <row r="60" spans="1:8" x14ac:dyDescent="0.2">
      <c r="B60" s="51"/>
      <c r="C60" s="51"/>
      <c r="D60" s="51"/>
      <c r="E60" s="51"/>
      <c r="F60" s="51"/>
      <c r="G60" s="51"/>
      <c r="H60" s="51"/>
    </row>
    <row r="61" spans="1:8" x14ac:dyDescent="0.2">
      <c r="B61" s="52"/>
      <c r="C61" s="51"/>
      <c r="D61" s="51"/>
      <c r="E61" s="51"/>
      <c r="F61" s="52"/>
      <c r="G61" s="52"/>
      <c r="H61" s="52"/>
    </row>
    <row r="62" spans="1:8" x14ac:dyDescent="0.2">
      <c r="B62" s="53" t="s">
        <v>145</v>
      </c>
      <c r="C62" s="51"/>
      <c r="D62" s="51"/>
      <c r="E62" s="51"/>
      <c r="F62" s="68" t="s">
        <v>146</v>
      </c>
      <c r="G62" s="69"/>
      <c r="H62" s="69"/>
    </row>
    <row r="63" spans="1:8" x14ac:dyDescent="0.2">
      <c r="B63" s="53" t="s">
        <v>147</v>
      </c>
      <c r="C63" s="51"/>
      <c r="D63" s="51"/>
      <c r="E63" s="51"/>
      <c r="F63" s="56" t="s">
        <v>148</v>
      </c>
      <c r="G63" s="56"/>
      <c r="H63" s="56"/>
    </row>
  </sheetData>
  <sheetProtection formatCells="0" formatColumns="0" formatRows="0" insertRows="0" deleteRows="0" autoFilter="0"/>
  <mergeCells count="14">
    <mergeCell ref="F62:H62"/>
    <mergeCell ref="F63:H63"/>
    <mergeCell ref="A1:H1"/>
    <mergeCell ref="A3:B5"/>
    <mergeCell ref="A22:H22"/>
    <mergeCell ref="A24:B26"/>
    <mergeCell ref="C3:G3"/>
    <mergeCell ref="H3:H4"/>
    <mergeCell ref="A36:H36"/>
    <mergeCell ref="A37:B39"/>
    <mergeCell ref="C37:G37"/>
    <mergeCell ref="H37:H38"/>
    <mergeCell ref="C24:G24"/>
    <mergeCell ref="H24:H25"/>
  </mergeCells>
  <printOptions horizontalCentered="1"/>
  <pageMargins left="0.52" right="0.42" top="0.74803149606299213" bottom="1.42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C12" sqref="C12"/>
    </sheetView>
  </sheetViews>
  <sheetFormatPr baseColWidth="10" defaultColWidth="12" defaultRowHeight="11.25" x14ac:dyDescent="0.2"/>
  <cols>
    <col min="1" max="1" width="4.83203125" style="3" customWidth="1"/>
    <col min="2" max="2" width="58" style="3" customWidth="1"/>
    <col min="3" max="8" width="16.6640625" style="3" customWidth="1"/>
    <col min="9" max="16384" width="12" style="3"/>
  </cols>
  <sheetData>
    <row r="1" spans="1:8" ht="50.1" customHeight="1" x14ac:dyDescent="0.2">
      <c r="A1" s="57" t="s">
        <v>143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54" t="s">
        <v>55</v>
      </c>
      <c r="D3" s="54" t="s">
        <v>125</v>
      </c>
      <c r="E3" s="54" t="s">
        <v>56</v>
      </c>
      <c r="F3" s="54" t="s">
        <v>57</v>
      </c>
      <c r="G3" s="54" t="s">
        <v>58</v>
      </c>
      <c r="H3" s="61"/>
    </row>
    <row r="4" spans="1:8" x14ac:dyDescent="0.2">
      <c r="A4" s="66"/>
      <c r="B4" s="67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ht="5.45" customHeight="1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215027556.31</v>
      </c>
      <c r="D16" s="13">
        <f t="shared" si="3"/>
        <v>110957069.67999999</v>
      </c>
      <c r="E16" s="13">
        <f t="shared" si="3"/>
        <v>325984625.99000001</v>
      </c>
      <c r="F16" s="13">
        <f t="shared" si="3"/>
        <v>215070933.17999998</v>
      </c>
      <c r="G16" s="13">
        <f t="shared" si="3"/>
        <v>211039421.69</v>
      </c>
      <c r="H16" s="13">
        <f t="shared" si="3"/>
        <v>110913692.81</v>
      </c>
    </row>
    <row r="17" spans="1:8" x14ac:dyDescent="0.2">
      <c r="A17" s="36"/>
      <c r="B17" s="40" t="s">
        <v>45</v>
      </c>
      <c r="C17" s="13">
        <v>36450841.68</v>
      </c>
      <c r="D17" s="13">
        <v>35479691.549999997</v>
      </c>
      <c r="E17" s="13">
        <f>C17+D17</f>
        <v>71930533.229999989</v>
      </c>
      <c r="F17" s="13">
        <v>52131122.259999998</v>
      </c>
      <c r="G17" s="13">
        <v>51773328.380000003</v>
      </c>
      <c r="H17" s="13">
        <f t="shared" ref="H17:H23" si="4">E17-F17</f>
        <v>19799410.969999991</v>
      </c>
    </row>
    <row r="18" spans="1:8" x14ac:dyDescent="0.2">
      <c r="A18" s="36"/>
      <c r="B18" s="40" t="s">
        <v>28</v>
      </c>
      <c r="C18" s="13">
        <v>178576714.63</v>
      </c>
      <c r="D18" s="13">
        <v>75477378.129999995</v>
      </c>
      <c r="E18" s="13">
        <f t="shared" ref="E18:E23" si="5">C18+D18</f>
        <v>254054092.75999999</v>
      </c>
      <c r="F18" s="13">
        <v>162939810.91999999</v>
      </c>
      <c r="G18" s="13">
        <v>159266093.31</v>
      </c>
      <c r="H18" s="13">
        <f t="shared" si="4"/>
        <v>91114281.840000004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ht="5.45" customHeight="1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ht="4.9000000000000004" customHeight="1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ht="7.15" customHeight="1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215027556.31</v>
      </c>
      <c r="D42" s="21">
        <f t="shared" si="12"/>
        <v>110957069.67999999</v>
      </c>
      <c r="E42" s="21">
        <f t="shared" si="12"/>
        <v>325984625.99000001</v>
      </c>
      <c r="F42" s="21">
        <f t="shared" si="12"/>
        <v>215070933.17999998</v>
      </c>
      <c r="G42" s="21">
        <f t="shared" si="12"/>
        <v>211039421.69</v>
      </c>
      <c r="H42" s="21">
        <f t="shared" si="12"/>
        <v>110913692.81</v>
      </c>
    </row>
    <row r="43" spans="1:8" ht="7.15" customHeight="1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50" t="s">
        <v>144</v>
      </c>
      <c r="C44" s="50"/>
      <c r="D44" s="50"/>
      <c r="E44" s="50"/>
      <c r="F44" s="50"/>
      <c r="G44" s="50"/>
      <c r="H44" s="50"/>
    </row>
    <row r="45" spans="1:8" x14ac:dyDescent="0.2">
      <c r="A45" s="35"/>
      <c r="B45" s="51"/>
      <c r="C45" s="51"/>
      <c r="D45" s="51"/>
      <c r="E45" s="51"/>
      <c r="F45" s="51"/>
      <c r="G45" s="51"/>
      <c r="H45" s="5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42" right="0.42" top="0.47" bottom="0.38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2021-01-28T17:18:42Z</cp:lastPrinted>
  <dcterms:created xsi:type="dcterms:W3CDTF">2014-02-10T03:37:14Z</dcterms:created>
  <dcterms:modified xsi:type="dcterms:W3CDTF">2021-01-28T17:18:55Z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