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PRESUPUESTALES\"/>
    </mc:Choice>
  </mc:AlternateContent>
  <xr:revisionPtr revIDLastSave="0" documentId="13_ncr:1_{C100D832-B260-46EA-82A0-09B2C3704E3D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Area" localSheetId="0">COG!$A$1:$G$84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D13" i="6"/>
  <c r="G13" i="6" s="1"/>
  <c r="D53" i="6"/>
  <c r="G69" i="6"/>
  <c r="G53" i="6"/>
  <c r="D43" i="6"/>
  <c r="G4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<sst xmlns="http://schemas.openxmlformats.org/spreadsheetml/2006/main" count="202" uniqueCount="142">
  <si>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</si>
  <si>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</si>
  <si>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</si>
  <si>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</si>
  <si>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</si>
  <si>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</si>
  <si>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</si>
  <si>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</si>
  <si>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</si>
  <si>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</si>
  <si>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</si>
  <si>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</si>
  <si>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</si>
  <si>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</si>
  <si>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</si>
  <si>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</si>
  <si>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</si>
  <si>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</si>
  <si>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</si>
  <si>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</si>
  <si>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</si>
  <si>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</si>
  <si>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</si>
  <si>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</si>
  <si>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</si>
  <si>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</si>
  <si>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</si>
  <si>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</si>
  <si>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</si>
  <si>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</si>
  <si>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</si>
  <si>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</si>
  <si>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</si>
  <si>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</si>
  <si>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</si>
  <si>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</si>
  <si>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</si>
  <si>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</si>
  <si>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</si>
  <si>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</si>
  <si>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</si>
  <si>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</si>
  <si>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</si>
  <si>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</si>
  <si>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</si>
  <si>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</si>
  <si>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</si>
  <si>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</si>
  <si>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</si>
  <si>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</si>
  <si>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</si>
  <si>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</si>
  <si>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</si>
  <si>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</si>
  <si>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</si>
  <si>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</si>
  <si>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</si>
  <si>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</si>
  <si>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</si>
  <si>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</si>
  <si>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</si>
  <si>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</si>
  <si>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</si>
  <si>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</si>
  <si>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</si>
  <si>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</si>
  <si>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</si>
  <si>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</si>
  <si>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</si>
  <si>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</si>
  <si>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</si>
  <si>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</si>
  <si>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</si>
  <si>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</si>
  <si>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</si>
  <si>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</si>
  <si>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</si>
  <si>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</si>
  <si>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</si>
  <si>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</si>
  <si>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</si>
  <si>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</si>
  <si>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</si>
  <si>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</si>
  <si>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</si>
  <si>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</si>
  <si>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</si>
  <si>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</si>
  <si>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</si>
  <si>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</si>
  <si>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</si>
  <si>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</si>
  <si>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</si>
  <si>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</si>
  <si>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</si>
  <si>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</si>
  <si>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</si>
  <si>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</si>
  <si>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</si>
  <si>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</si>
  <si>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</si>
  <si>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</si>
  <si>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</si>
  <si>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</si>
  <si>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</si>
  <si>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</si>
  <si>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</si>
  <si>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</si>
  <si>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</si>
  <si>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</si>
  <si>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</si>
  <si>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</si>
  <si>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</si>
  <si>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</si>
  <si>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</si>
  <si>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</si>
  <si>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</si>
  <si>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</si>
  <si>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</si>
  <si>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</si>
  <si>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</si>
  <si>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</si>
  <si>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</si>
  <si>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</si>
  <si>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</si>
  <si>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</si>
  <si>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</si>
  <si>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</si>
  <si>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</si>
  <si>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</si>
  <si>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</si>
  <si>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</si>
  <si>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</si>
  <si>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Salamanca, Guanajuato.
Estado Analítico del Ejercicio del Presupuesto de Egresos
Clasificación por Objeto del Gasto (Capítulo y Concepto)
Del 1 de Enero al 31 de Diciembre de 2023</t>
  </si>
  <si>
    <t>Comité Municipal de Agua Potable y Alcantarillado de Salamanca, Guanajuato.
Estado Analítico del Ejercicio del Presupuesto de Egresos
Clasificación Económica (por Tipo de Gasto)
Del 1 de Enero al 31 de Diciembre de 2023</t>
  </si>
  <si>
    <t>31120M26A010000 CONCENTRACION DE GERENCI</t>
  </si>
  <si>
    <t>Comité Municipal de Agua Potable y Alcantarillado de Salamanca, Guanajuato.
Estado Analítico del Ejercicio del Presupuesto de Egresos
Clasificación Administrativa
Del 1 de Enero al 31 de Diciembre de 2023</t>
  </si>
  <si>
    <t>Comité Municipal de Agua Potable y Alcantarillado de Salamanca, Guanajuato.
Estado Analítico del Ejercicio del Presupuesto de Egresos
Clasificación Administrativa (Poderes)
Del 1 de Enero al 31 de Diciembre de 2023</t>
  </si>
  <si>
    <t>Comité Municipal de Agua Potable y Alcantarillado de Salamanca, Guanajuato.
Estado Analítico del Ejercicio del Presupuesto de Egresos
Clasificación Administrativa (Sector Paraestatal)
Del 1 de Enero al 31 de Diciembre de 2023</t>
  </si>
  <si>
    <t>Comité Municipal de Agua Potable y Alcantarillado de Salamanca, Guanajuato.
Estado Analítico del Ejercicio del Presupuesto de Egresos
Clasificación Funcional (Finalidad y Función)
Del 1 de Enero al 31 de Diciembre de 2023</t>
  </si>
  <si>
    <t>Seguridad Social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</si>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</sst>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10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4" fontId="6" fillId="0" borderId="8" xfId="0" applyNumberFormat="1" applyFont="1" applyBorder="1" applyProtection="1">
      <protection locked="0"/>
    </xf>
    <xf numFmtId="4" fontId="6" fillId="0" borderId="6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6" xfId="0" applyNumberFormat="1" applyFont="1" applyBorder="1" applyProtection="1">
      <protection locked="0"/>
    </xf>
    <xf numFmtId="4" fontId="10" fillId="0" borderId="8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4" fontId="10" fillId="0" borderId="2" xfId="0" applyNumberFormat="1" applyFont="1" applyBorder="1" applyProtection="1">
      <protection locked="0"/>
    </xf>
    <xf numFmtId="0" fontId="1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 indent="1"/>
    </xf>
    <xf numFmtId="0" fontId="10" fillId="0" borderId="3" xfId="0" applyFont="1" applyBorder="1" applyAlignment="1" applyProtection="1">
      <alignment horizontal="center"/>
      <protection locked="0"/>
    </xf>
    <xf numFmtId="0" fontId="6" fillId="0" borderId="6" xfId="9" applyFont="1" applyBorder="1" applyAlignment="1">
      <alignment horizontal="left" vertical="center" indent="1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4" fillId="0" borderId="0" xfId="16"/>
    <xf numFmtId="0" fontId="10" fillId="0" borderId="0" xfId="8" applyFont="1" applyAlignment="1" applyProtection="1">
      <alignment horizontal="center" vertical="top"/>
      <protection locked="0"/>
    </xf>
    <xf numFmtId="0" fontId="6" fillId="0" borderId="0" xfId="0" applyFont="1" applyAlignment="1">
      <alignment horizontal="left" indent="2"/>
    </xf>
    <xf numFmtId="0" fontId="6" fillId="0" borderId="10" xfId="0" applyFont="1" applyBorder="1" applyAlignment="1">
      <alignment horizontal="left" indent="2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left" inden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 indent="1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4" xfId="9" applyFont="1" applyFill="1" applyBorder="1" applyAlignment="1" applyProtection="1">
      <alignment horizontal="center" vertical="center" wrapText="1"/>
      <protection locked="0"/>
    </xf>
    <xf numFmtId="0" fontId="10" fillId="2" borderId="5" xfId="9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10" fillId="2" borderId="6" xfId="9" applyNumberFormat="1" applyFont="1" applyFill="1" applyBorder="1" applyAlignment="1">
      <alignment horizontal="center" vertical="center" wrapText="1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</cellXfs>
  <cellStyles count="4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10E25E0-78F6-403D-A69E-BC8022D3255E}"/>
    <cellStyle name="Millares 2 2 3" xfId="26" xr:uid="{54DB0476-3B22-46BA-9992-B28DC36B1E1E}"/>
    <cellStyle name="Millares 2 2 4" xfId="34" xr:uid="{C82D2C20-A606-4161-9437-E53B289D032E}"/>
    <cellStyle name="Millares 2 3" xfId="4" xr:uid="{00000000-0005-0000-0000-000003000000}"/>
    <cellStyle name="Millares 2 3 2" xfId="19" xr:uid="{2A97CE0B-BDD8-4E97-8FD3-A99ED79AD952}"/>
    <cellStyle name="Millares 2 3 3" xfId="27" xr:uid="{D0D7FBAC-F1A1-41FE-B075-CCF5B276EA0A}"/>
    <cellStyle name="Millares 2 3 4" xfId="35" xr:uid="{D3ABD1D9-3CDD-40D7-BD59-7B1440E7597D}"/>
    <cellStyle name="Millares 2 4" xfId="17" xr:uid="{5A910057-BA4A-46B8-9C5D-95F21C29ABCF}"/>
    <cellStyle name="Millares 2 5" xfId="25" xr:uid="{97FAD012-A9E2-4CD5-B732-2785F24B4043}"/>
    <cellStyle name="Millares 2 6" xfId="33" xr:uid="{57625F43-46B4-42C0-BC07-061197513482}"/>
    <cellStyle name="Millares 3" xfId="5" xr:uid="{00000000-0005-0000-0000-000004000000}"/>
    <cellStyle name="Millares 3 2" xfId="20" xr:uid="{41AB5578-BDAD-40C7-90F3-BE7DBF47844C}"/>
    <cellStyle name="Millares 3 3" xfId="28" xr:uid="{D86CA66F-ADDD-4DC0-B997-EE2777D81B66}"/>
    <cellStyle name="Millares 3 4" xfId="36" xr:uid="{129D7A38-9CE9-45B7-B772-D8739FBD9B97}"/>
    <cellStyle name="Moneda 2" xfId="6" xr:uid="{00000000-0005-0000-0000-000005000000}"/>
    <cellStyle name="Moneda 2 2" xfId="21" xr:uid="{10C539A7-72E5-4BAE-B995-150C8610F72E}"/>
    <cellStyle name="Moneda 2 3" xfId="29" xr:uid="{BD34B888-181F-495C-AE22-999FDB55420A}"/>
    <cellStyle name="Moneda 2 4" xfId="37" xr:uid="{71AE3D51-723D-4F7B-A2DE-05B65850BF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11670ADE-CBFD-41D8-988E-A8791AA5372A}"/>
    <cellStyle name="Normal 2 4" xfId="30" xr:uid="{15110110-6F4B-43B5-B49D-33DC8D818025}"/>
    <cellStyle name="Normal 2 5" xfId="38" xr:uid="{8956DBFD-ABDB-4A86-B089-79E4D0B5B5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7EB59FE-34CD-45CD-AF9D-9D214032AE5D}"/>
    <cellStyle name="Normal 6 2 3" xfId="32" xr:uid="{CF68FA62-85CD-4589-9B13-26305D9D0F1E}"/>
    <cellStyle name="Normal 6 2 4" xfId="40" xr:uid="{BF4B295F-8EB9-4F16-86D7-5D02CC8F86C5}"/>
    <cellStyle name="Normal 6 3" xfId="23" xr:uid="{373B0E99-845C-4A91-858E-D064AE7CECCF}"/>
    <cellStyle name="Normal 6 4" xfId="31" xr:uid="{70C35C54-9169-4A4D-BB61-EF9A1DA8F372}"/>
    <cellStyle name="Normal 6 5" xfId="39" xr:uid="{13E530DA-1B74-408D-9107-D551D83F7F8D}"/>
    <cellStyle name="Normal 7" xfId="16" xr:uid="{5DAAC42C-6D6F-4EBA-BD8F-E45866A12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45720</xdr:rowOff>
    </xdr:from>
    <xdr:to>
      <xdr:col>0</xdr:col>
      <xdr:colOff>1024128</xdr:colOff>
      <xdr:row>0</xdr:row>
      <xdr:rowOff>614172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ED3BB4-D47F-4946-8441-5AD186A21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45720"/>
          <a:ext cx="551688" cy="568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38100</xdr:rowOff>
    </xdr:from>
    <xdr:to>
      <xdr:col>0</xdr:col>
      <xdr:colOff>925068</xdr:colOff>
      <xdr:row>0</xdr:row>
      <xdr:rowOff>606552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D8C7C-629F-4126-84B6-BF8FEC31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38100"/>
          <a:ext cx="551688" cy="568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15240</xdr:rowOff>
    </xdr:from>
    <xdr:to>
      <xdr:col>0</xdr:col>
      <xdr:colOff>986028</xdr:colOff>
      <xdr:row>1</xdr:row>
      <xdr:rowOff>12192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28ED61-63A2-42C7-8A53-AEC249BF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5240"/>
          <a:ext cx="551688" cy="568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60960</xdr:rowOff>
    </xdr:from>
    <xdr:to>
      <xdr:col>0</xdr:col>
      <xdr:colOff>1039368</xdr:colOff>
      <xdr:row>1</xdr:row>
      <xdr:rowOff>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3FEB28-7358-4532-A949-D1D097A81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60960"/>
          <a:ext cx="551688" cy="5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abSelected="1" topLeftCell="A46" workbookViewId="0">
      <selection activeCell="A81" sqref="A81: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133</v>
      </c>
      <c r="B1" s="33"/>
      <c r="C1" s="33"/>
      <c r="D1" s="33"/>
      <c r="E1" s="33"/>
      <c r="F1" s="33"/>
      <c r="G1" s="34"/>
    </row>
    <row r="2" spans="1:8" ht="11.25" customHeight="1" x14ac:dyDescent="0.2">
      <c r="A2" s="27"/>
      <c r="B2" s="35" t="s">
        <v>61</v>
      </c>
      <c r="C2" s="36"/>
      <c r="D2" s="36"/>
      <c r="E2" s="36"/>
      <c r="F2" s="37"/>
      <c r="G2" s="38" t="s">
        <v>60</v>
      </c>
    </row>
    <row r="3" spans="1:8" ht="24.95" customHeight="1" x14ac:dyDescent="0.2">
      <c r="A3" s="28" t="s">
        <v>55</v>
      </c>
      <c r="B3" s="29" t="s">
        <v>56</v>
      </c>
      <c r="C3" s="29" t="s">
        <v>121</v>
      </c>
      <c r="D3" s="29" t="s">
        <v>57</v>
      </c>
      <c r="E3" s="29" t="s">
        <v>58</v>
      </c>
      <c r="F3" s="29" t="s">
        <v>59</v>
      </c>
      <c r="G3" s="39"/>
    </row>
    <row r="4" spans="1:8" x14ac:dyDescent="0.2">
      <c r="A4" s="30"/>
      <c r="B4" s="29">
        <v>1</v>
      </c>
      <c r="C4" s="29">
        <v>2</v>
      </c>
      <c r="D4" s="29" t="s">
        <v>122</v>
      </c>
      <c r="E4" s="29">
        <v>4</v>
      </c>
      <c r="F4" s="29">
        <v>5</v>
      </c>
      <c r="G4" s="29" t="s">
        <v>123</v>
      </c>
    </row>
    <row r="5" spans="1:8" x14ac:dyDescent="0.2">
      <c r="A5" s="25" t="s">
        <v>62</v>
      </c>
      <c r="B5" s="8">
        <f>SUM(B6:B12)</f>
        <v>103369021.59</v>
      </c>
      <c r="C5" s="8">
        <f>SUM(C6:C12)</f>
        <v>1749080.1599999997</v>
      </c>
      <c r="D5" s="8">
        <f>B5+C5</f>
        <v>105118101.75</v>
      </c>
      <c r="E5" s="8">
        <f>SUM(E6:E12)</f>
        <v>93208510.859999999</v>
      </c>
      <c r="F5" s="8">
        <f>SUM(F6:F12)</f>
        <v>90133756.060000002</v>
      </c>
      <c r="G5" s="8">
        <f>D5-E5</f>
        <v>11909590.890000001</v>
      </c>
    </row>
    <row r="6" spans="1:8" x14ac:dyDescent="0.2">
      <c r="A6" s="23" t="s">
        <v>66</v>
      </c>
      <c r="B6" s="4">
        <v>52844393.75</v>
      </c>
      <c r="C6" s="4">
        <v>657750.12</v>
      </c>
      <c r="D6" s="4">
        <f t="shared" ref="D6:D69" si="0">B6+C6</f>
        <v>53502143.869999997</v>
      </c>
      <c r="E6" s="4">
        <v>51332586.490000002</v>
      </c>
      <c r="F6" s="4">
        <v>50298211.140000001</v>
      </c>
      <c r="G6" s="4">
        <f t="shared" ref="G6:G69" si="1">D6-E6</f>
        <v>2169557.3799999952</v>
      </c>
      <c r="H6" s="7">
        <v>1100</v>
      </c>
    </row>
    <row r="7" spans="1:8" x14ac:dyDescent="0.2">
      <c r="A7" s="23" t="s">
        <v>67</v>
      </c>
      <c r="B7" s="4">
        <v>208000</v>
      </c>
      <c r="C7" s="4">
        <v>0</v>
      </c>
      <c r="D7" s="4">
        <f t="shared" si="0"/>
        <v>208000</v>
      </c>
      <c r="E7" s="4">
        <v>110997.98</v>
      </c>
      <c r="F7" s="4">
        <v>110997.98</v>
      </c>
      <c r="G7" s="4">
        <f t="shared" si="1"/>
        <v>97002.02</v>
      </c>
      <c r="H7" s="7">
        <v>1200</v>
      </c>
    </row>
    <row r="8" spans="1:8" x14ac:dyDescent="0.2">
      <c r="A8" s="23" t="s">
        <v>68</v>
      </c>
      <c r="B8" s="4">
        <v>10631412.199999999</v>
      </c>
      <c r="C8" s="4">
        <v>1210739.8600000001</v>
      </c>
      <c r="D8" s="4">
        <f t="shared" si="0"/>
        <v>11842152.059999999</v>
      </c>
      <c r="E8" s="4">
        <v>10745584.699999999</v>
      </c>
      <c r="F8" s="4">
        <v>10702045.9</v>
      </c>
      <c r="G8" s="4">
        <f t="shared" si="1"/>
        <v>1096567.3599999994</v>
      </c>
      <c r="H8" s="7">
        <v>1300</v>
      </c>
    </row>
    <row r="9" spans="1:8" x14ac:dyDescent="0.2">
      <c r="A9" s="23" t="s">
        <v>140</v>
      </c>
      <c r="B9" s="4">
        <v>20750353.73</v>
      </c>
      <c r="C9" s="4">
        <v>257404.55</v>
      </c>
      <c r="D9" s="4">
        <f t="shared" si="0"/>
        <v>21007758.280000001</v>
      </c>
      <c r="E9" s="4">
        <v>15081136.6</v>
      </c>
      <c r="F9" s="4">
        <v>13191123.84</v>
      </c>
      <c r="G9" s="4">
        <f t="shared" si="1"/>
        <v>5926621.6800000016</v>
      </c>
      <c r="H9" s="7">
        <v>1400</v>
      </c>
    </row>
    <row r="10" spans="1:8" x14ac:dyDescent="0.2">
      <c r="A10" s="23" t="s">
        <v>69</v>
      </c>
      <c r="B10" s="4">
        <v>17307180.449999999</v>
      </c>
      <c r="C10" s="4">
        <v>1183685.6299999999</v>
      </c>
      <c r="D10" s="4">
        <f t="shared" si="0"/>
        <v>18490866.079999998</v>
      </c>
      <c r="E10" s="4">
        <v>15938205.09</v>
      </c>
      <c r="F10" s="4">
        <v>15831377.199999999</v>
      </c>
      <c r="G10" s="4">
        <f t="shared" si="1"/>
        <v>2552660.9899999984</v>
      </c>
      <c r="H10" s="7">
        <v>1500</v>
      </c>
    </row>
    <row r="11" spans="1:8" x14ac:dyDescent="0.2">
      <c r="A11" s="23" t="s">
        <v>33</v>
      </c>
      <c r="B11" s="4">
        <v>1627681.46</v>
      </c>
      <c r="C11" s="4">
        <v>-1560500</v>
      </c>
      <c r="D11" s="4">
        <f t="shared" si="0"/>
        <v>67181.459999999963</v>
      </c>
      <c r="E11" s="4">
        <v>0</v>
      </c>
      <c r="F11" s="4">
        <v>0</v>
      </c>
      <c r="G11" s="4">
        <f t="shared" si="1"/>
        <v>67181.459999999963</v>
      </c>
      <c r="H11" s="7">
        <v>1600</v>
      </c>
    </row>
    <row r="12" spans="1:8" x14ac:dyDescent="0.2">
      <c r="A12" s="23" t="s">
        <v>70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7">
        <v>1700</v>
      </c>
    </row>
    <row r="13" spans="1:8" x14ac:dyDescent="0.2">
      <c r="A13" s="25" t="s">
        <v>127</v>
      </c>
      <c r="B13" s="9">
        <f>SUM(B14:B22)</f>
        <v>37011886.659999996</v>
      </c>
      <c r="C13" s="9">
        <f>SUM(C14:C22)</f>
        <v>6737672.4399999995</v>
      </c>
      <c r="D13" s="9">
        <f t="shared" si="0"/>
        <v>43749559.099999994</v>
      </c>
      <c r="E13" s="9">
        <f>SUM(E14:E22)</f>
        <v>32382960.370000001</v>
      </c>
      <c r="F13" s="9">
        <f>SUM(F14:F22)</f>
        <v>32382960.370000001</v>
      </c>
      <c r="G13" s="9">
        <f t="shared" si="1"/>
        <v>11366598.729999993</v>
      </c>
      <c r="H13" s="13">
        <v>0</v>
      </c>
    </row>
    <row r="14" spans="1:8" x14ac:dyDescent="0.2">
      <c r="A14" s="23" t="s">
        <v>71</v>
      </c>
      <c r="B14" s="4">
        <v>2749006.66</v>
      </c>
      <c r="C14" s="4">
        <v>-117861.7</v>
      </c>
      <c r="D14" s="4">
        <f t="shared" si="0"/>
        <v>2631144.96</v>
      </c>
      <c r="E14" s="4">
        <v>1775698.32</v>
      </c>
      <c r="F14" s="4">
        <v>1775698.32</v>
      </c>
      <c r="G14" s="4">
        <f t="shared" si="1"/>
        <v>855446.6399999999</v>
      </c>
      <c r="H14" s="7">
        <v>2100</v>
      </c>
    </row>
    <row r="15" spans="1:8" x14ac:dyDescent="0.2">
      <c r="A15" s="23" t="s">
        <v>72</v>
      </c>
      <c r="B15" s="4">
        <v>290000</v>
      </c>
      <c r="C15" s="4">
        <v>0</v>
      </c>
      <c r="D15" s="4">
        <f t="shared" si="0"/>
        <v>290000</v>
      </c>
      <c r="E15" s="4">
        <v>231722.91</v>
      </c>
      <c r="F15" s="4">
        <v>231722.91</v>
      </c>
      <c r="G15" s="4">
        <f t="shared" si="1"/>
        <v>58277.09</v>
      </c>
      <c r="H15" s="7">
        <v>2200</v>
      </c>
    </row>
    <row r="16" spans="1:8" x14ac:dyDescent="0.2">
      <c r="A16" s="23" t="s">
        <v>73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7">
        <v>2300</v>
      </c>
    </row>
    <row r="17" spans="1:8" x14ac:dyDescent="0.2">
      <c r="A17" s="23" t="s">
        <v>74</v>
      </c>
      <c r="B17" s="4">
        <v>19563500</v>
      </c>
      <c r="C17" s="4">
        <v>2334300.96</v>
      </c>
      <c r="D17" s="4">
        <f t="shared" si="0"/>
        <v>21897800.960000001</v>
      </c>
      <c r="E17" s="4">
        <v>17541772.050000001</v>
      </c>
      <c r="F17" s="4">
        <v>17541772.050000001</v>
      </c>
      <c r="G17" s="4">
        <f t="shared" si="1"/>
        <v>4356028.91</v>
      </c>
      <c r="H17" s="7">
        <v>2400</v>
      </c>
    </row>
    <row r="18" spans="1:8" x14ac:dyDescent="0.2">
      <c r="A18" s="23" t="s">
        <v>75</v>
      </c>
      <c r="B18" s="4">
        <v>2645000</v>
      </c>
      <c r="C18" s="4">
        <v>117600</v>
      </c>
      <c r="D18" s="4">
        <f t="shared" si="0"/>
        <v>2762600</v>
      </c>
      <c r="E18" s="4">
        <v>1134165.23</v>
      </c>
      <c r="F18" s="4">
        <v>1134165.23</v>
      </c>
      <c r="G18" s="4">
        <f t="shared" si="1"/>
        <v>1628434.77</v>
      </c>
      <c r="H18" s="7">
        <v>2500</v>
      </c>
    </row>
    <row r="19" spans="1:8" x14ac:dyDescent="0.2">
      <c r="A19" s="23" t="s">
        <v>76</v>
      </c>
      <c r="B19" s="4">
        <v>5360000</v>
      </c>
      <c r="C19" s="4">
        <v>1150000</v>
      </c>
      <c r="D19" s="4">
        <f t="shared" si="0"/>
        <v>6510000</v>
      </c>
      <c r="E19" s="4">
        <v>5952412.75</v>
      </c>
      <c r="F19" s="4">
        <v>5952412.75</v>
      </c>
      <c r="G19" s="4">
        <f t="shared" si="1"/>
        <v>557587.25</v>
      </c>
      <c r="H19" s="7">
        <v>2600</v>
      </c>
    </row>
    <row r="20" spans="1:8" x14ac:dyDescent="0.2">
      <c r="A20" s="23" t="s">
        <v>77</v>
      </c>
      <c r="B20" s="4">
        <v>2278000</v>
      </c>
      <c r="C20" s="4">
        <v>672861.85</v>
      </c>
      <c r="D20" s="4">
        <f t="shared" si="0"/>
        <v>2950861.85</v>
      </c>
      <c r="E20" s="4">
        <v>2430958.4</v>
      </c>
      <c r="F20" s="4">
        <v>2430958.4</v>
      </c>
      <c r="G20" s="4">
        <f t="shared" si="1"/>
        <v>519903.45000000019</v>
      </c>
      <c r="H20" s="7">
        <v>2700</v>
      </c>
    </row>
    <row r="21" spans="1:8" x14ac:dyDescent="0.2">
      <c r="A21" s="23" t="s">
        <v>78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7">
        <v>2800</v>
      </c>
    </row>
    <row r="22" spans="1:8" x14ac:dyDescent="0.2">
      <c r="A22" s="23" t="s">
        <v>79</v>
      </c>
      <c r="B22" s="4">
        <v>4126380</v>
      </c>
      <c r="C22" s="4">
        <v>2580771.33</v>
      </c>
      <c r="D22" s="4">
        <f t="shared" si="0"/>
        <v>6707151.3300000001</v>
      </c>
      <c r="E22" s="4">
        <v>3316230.71</v>
      </c>
      <c r="F22" s="4">
        <v>3316230.71</v>
      </c>
      <c r="G22" s="4">
        <f t="shared" si="1"/>
        <v>3390920.62</v>
      </c>
      <c r="H22" s="7">
        <v>2900</v>
      </c>
    </row>
    <row r="23" spans="1:8" x14ac:dyDescent="0.2">
      <c r="A23" s="25" t="s">
        <v>63</v>
      </c>
      <c r="B23" s="9">
        <f>SUM(B24:B32)</f>
        <v>75683746.980000004</v>
      </c>
      <c r="C23" s="9">
        <f>SUM(C24:C32)</f>
        <v>7777616.2400000002</v>
      </c>
      <c r="D23" s="9">
        <f t="shared" si="0"/>
        <v>83461363.219999999</v>
      </c>
      <c r="E23" s="9">
        <f>SUM(E24:E32)</f>
        <v>63320333.079999991</v>
      </c>
      <c r="F23" s="9">
        <f>SUM(F24:F32)</f>
        <v>60960649.079999991</v>
      </c>
      <c r="G23" s="9">
        <f t="shared" si="1"/>
        <v>20141030.140000008</v>
      </c>
      <c r="H23" s="13">
        <v>0</v>
      </c>
    </row>
    <row r="24" spans="1:8" x14ac:dyDescent="0.2">
      <c r="A24" s="23" t="s">
        <v>80</v>
      </c>
      <c r="B24" s="4">
        <v>37130000</v>
      </c>
      <c r="C24" s="4">
        <v>-4410000</v>
      </c>
      <c r="D24" s="4">
        <f t="shared" si="0"/>
        <v>32720000</v>
      </c>
      <c r="E24" s="4">
        <v>29188915.969999999</v>
      </c>
      <c r="F24" s="4">
        <v>29188915.969999999</v>
      </c>
      <c r="G24" s="4">
        <f t="shared" si="1"/>
        <v>3531084.0300000012</v>
      </c>
      <c r="H24" s="7">
        <v>3100</v>
      </c>
    </row>
    <row r="25" spans="1:8" x14ac:dyDescent="0.2">
      <c r="A25" s="23" t="s">
        <v>81</v>
      </c>
      <c r="B25" s="4">
        <v>926000</v>
      </c>
      <c r="C25" s="4">
        <v>195000</v>
      </c>
      <c r="D25" s="4">
        <f t="shared" si="0"/>
        <v>1121000</v>
      </c>
      <c r="E25" s="4">
        <v>777755.45</v>
      </c>
      <c r="F25" s="4">
        <v>777755.45</v>
      </c>
      <c r="G25" s="4">
        <f t="shared" si="1"/>
        <v>343244.55000000005</v>
      </c>
      <c r="H25" s="7">
        <v>3200</v>
      </c>
    </row>
    <row r="26" spans="1:8" x14ac:dyDescent="0.2">
      <c r="A26" s="23" t="s">
        <v>82</v>
      </c>
      <c r="B26" s="4">
        <v>10070000</v>
      </c>
      <c r="C26" s="4">
        <v>7102354.0800000001</v>
      </c>
      <c r="D26" s="4">
        <f t="shared" si="0"/>
        <v>17172354.079999998</v>
      </c>
      <c r="E26" s="4">
        <v>7678487.0199999996</v>
      </c>
      <c r="F26" s="4">
        <v>7285122.0199999996</v>
      </c>
      <c r="G26" s="4">
        <f t="shared" si="1"/>
        <v>9493867.0599999987</v>
      </c>
      <c r="H26" s="7">
        <v>3300</v>
      </c>
    </row>
    <row r="27" spans="1:8" x14ac:dyDescent="0.2">
      <c r="A27" s="23" t="s">
        <v>83</v>
      </c>
      <c r="B27" s="4">
        <v>2543000</v>
      </c>
      <c r="C27" s="4">
        <v>912000</v>
      </c>
      <c r="D27" s="4">
        <f t="shared" si="0"/>
        <v>3455000</v>
      </c>
      <c r="E27" s="4">
        <v>2107190.4300000002</v>
      </c>
      <c r="F27" s="4">
        <v>2107190.4300000002</v>
      </c>
      <c r="G27" s="4">
        <f t="shared" si="1"/>
        <v>1347809.5699999998</v>
      </c>
      <c r="H27" s="7">
        <v>3400</v>
      </c>
    </row>
    <row r="28" spans="1:8" x14ac:dyDescent="0.2">
      <c r="A28" s="23" t="s">
        <v>84</v>
      </c>
      <c r="B28" s="4">
        <v>7450500</v>
      </c>
      <c r="C28" s="4">
        <v>3912187.46</v>
      </c>
      <c r="D28" s="4">
        <f t="shared" si="0"/>
        <v>11362687.460000001</v>
      </c>
      <c r="E28" s="4">
        <v>9892733.4499999993</v>
      </c>
      <c r="F28" s="4">
        <v>9892733.4499999993</v>
      </c>
      <c r="G28" s="4">
        <f t="shared" si="1"/>
        <v>1469954.0100000016</v>
      </c>
      <c r="H28" s="7">
        <v>3500</v>
      </c>
    </row>
    <row r="29" spans="1:8" x14ac:dyDescent="0.2">
      <c r="A29" s="23" t="s">
        <v>85</v>
      </c>
      <c r="B29" s="4">
        <v>3909000</v>
      </c>
      <c r="C29" s="4">
        <v>22770</v>
      </c>
      <c r="D29" s="4">
        <f t="shared" si="0"/>
        <v>3931770</v>
      </c>
      <c r="E29" s="4">
        <v>3129357.91</v>
      </c>
      <c r="F29" s="4">
        <v>3129357.91</v>
      </c>
      <c r="G29" s="4">
        <f t="shared" si="1"/>
        <v>802412.08999999985</v>
      </c>
      <c r="H29" s="7">
        <v>3600</v>
      </c>
    </row>
    <row r="30" spans="1:8" x14ac:dyDescent="0.2">
      <c r="A30" s="23" t="s">
        <v>86</v>
      </c>
      <c r="B30" s="4">
        <v>698000</v>
      </c>
      <c r="C30" s="4">
        <v>0</v>
      </c>
      <c r="D30" s="4">
        <f t="shared" si="0"/>
        <v>698000</v>
      </c>
      <c r="E30" s="4">
        <v>211402.37</v>
      </c>
      <c r="F30" s="4">
        <v>211402.37</v>
      </c>
      <c r="G30" s="4">
        <f t="shared" si="1"/>
        <v>486597.63</v>
      </c>
      <c r="H30" s="7">
        <v>3700</v>
      </c>
    </row>
    <row r="31" spans="1:8" x14ac:dyDescent="0.2">
      <c r="A31" s="23" t="s">
        <v>87</v>
      </c>
      <c r="B31" s="4">
        <v>325000</v>
      </c>
      <c r="C31" s="4">
        <v>0</v>
      </c>
      <c r="D31" s="4">
        <f t="shared" si="0"/>
        <v>325000</v>
      </c>
      <c r="E31" s="4">
        <v>92581.84</v>
      </c>
      <c r="F31" s="4">
        <v>92581.84</v>
      </c>
      <c r="G31" s="4">
        <f t="shared" si="1"/>
        <v>232418.16</v>
      </c>
      <c r="H31" s="7">
        <v>3800</v>
      </c>
    </row>
    <row r="32" spans="1:8" x14ac:dyDescent="0.2">
      <c r="A32" s="23" t="s">
        <v>18</v>
      </c>
      <c r="B32" s="4">
        <v>12632246.98</v>
      </c>
      <c r="C32" s="4">
        <v>43304.7</v>
      </c>
      <c r="D32" s="4">
        <f t="shared" si="0"/>
        <v>12675551.68</v>
      </c>
      <c r="E32" s="4">
        <v>10241908.640000001</v>
      </c>
      <c r="F32" s="4">
        <v>8275589.6399999997</v>
      </c>
      <c r="G32" s="4">
        <f t="shared" si="1"/>
        <v>2433643.0399999991</v>
      </c>
      <c r="H32" s="7">
        <v>3900</v>
      </c>
    </row>
    <row r="33" spans="1:8" x14ac:dyDescent="0.2">
      <c r="A33" s="25" t="s">
        <v>128</v>
      </c>
      <c r="B33" s="9">
        <f>SUM(B34:B42)</f>
        <v>100000</v>
      </c>
      <c r="C33" s="9">
        <f>SUM(C34:C42)</f>
        <v>0</v>
      </c>
      <c r="D33" s="9">
        <f t="shared" si="0"/>
        <v>100000</v>
      </c>
      <c r="E33" s="9">
        <f>SUM(E34:E42)</f>
        <v>76992.100000000006</v>
      </c>
      <c r="F33" s="9">
        <f>SUM(F34:F42)</f>
        <v>76992.100000000006</v>
      </c>
      <c r="G33" s="9">
        <f t="shared" si="1"/>
        <v>23007.899999999994</v>
      </c>
      <c r="H33" s="13">
        <v>0</v>
      </c>
    </row>
    <row r="34" spans="1:8" x14ac:dyDescent="0.2">
      <c r="A34" s="23" t="s">
        <v>88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7">
        <v>4100</v>
      </c>
    </row>
    <row r="35" spans="1:8" x14ac:dyDescent="0.2">
      <c r="A35" s="23" t="s">
        <v>89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7">
        <v>4200</v>
      </c>
    </row>
    <row r="36" spans="1:8" x14ac:dyDescent="0.2">
      <c r="A36" s="23" t="s">
        <v>90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7">
        <v>4300</v>
      </c>
    </row>
    <row r="37" spans="1:8" x14ac:dyDescent="0.2">
      <c r="A37" s="23" t="s">
        <v>91</v>
      </c>
      <c r="B37" s="4">
        <v>100000</v>
      </c>
      <c r="C37" s="4">
        <v>0</v>
      </c>
      <c r="D37" s="4">
        <f t="shared" si="0"/>
        <v>100000</v>
      </c>
      <c r="E37" s="4">
        <v>76992.100000000006</v>
      </c>
      <c r="F37" s="4">
        <v>76992.100000000006</v>
      </c>
      <c r="G37" s="4">
        <f t="shared" si="1"/>
        <v>23007.899999999994</v>
      </c>
      <c r="H37" s="7">
        <v>4400</v>
      </c>
    </row>
    <row r="38" spans="1:8" x14ac:dyDescent="0.2">
      <c r="A38" s="23" t="s">
        <v>38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7">
        <v>4500</v>
      </c>
    </row>
    <row r="39" spans="1:8" x14ac:dyDescent="0.2">
      <c r="A39" s="23" t="s">
        <v>92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7">
        <v>4600</v>
      </c>
    </row>
    <row r="40" spans="1:8" x14ac:dyDescent="0.2">
      <c r="A40" s="23" t="s">
        <v>93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7">
        <v>4700</v>
      </c>
    </row>
    <row r="41" spans="1:8" x14ac:dyDescent="0.2">
      <c r="A41" s="23" t="s">
        <v>34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7">
        <v>4800</v>
      </c>
    </row>
    <row r="42" spans="1:8" x14ac:dyDescent="0.2">
      <c r="A42" s="23" t="s">
        <v>94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7">
        <v>4900</v>
      </c>
    </row>
    <row r="43" spans="1:8" x14ac:dyDescent="0.2">
      <c r="A43" s="25" t="s">
        <v>129</v>
      </c>
      <c r="B43" s="9">
        <f>SUM(B44:B52)</f>
        <v>4873150.79</v>
      </c>
      <c r="C43" s="9">
        <f>SUM(C44:C52)</f>
        <v>72194853.659999996</v>
      </c>
      <c r="D43" s="9">
        <f t="shared" si="0"/>
        <v>77068004.450000003</v>
      </c>
      <c r="E43" s="9">
        <f>SUM(E44:E52)</f>
        <v>32703151.650000002</v>
      </c>
      <c r="F43" s="9">
        <f>SUM(F44:F52)</f>
        <v>32703151.650000002</v>
      </c>
      <c r="G43" s="9">
        <f t="shared" si="1"/>
        <v>44364852.799999997</v>
      </c>
      <c r="H43" s="13">
        <v>0</v>
      </c>
    </row>
    <row r="44" spans="1:8" x14ac:dyDescent="0.2">
      <c r="A44" s="23" t="s">
        <v>95</v>
      </c>
      <c r="B44" s="4">
        <v>830000</v>
      </c>
      <c r="C44" s="4">
        <v>2021392.42</v>
      </c>
      <c r="D44" s="4">
        <f t="shared" si="0"/>
        <v>2851392.42</v>
      </c>
      <c r="E44" s="4">
        <v>2377549.1</v>
      </c>
      <c r="F44" s="4">
        <v>2377549.1</v>
      </c>
      <c r="G44" s="4">
        <f t="shared" si="1"/>
        <v>473843.31999999983</v>
      </c>
      <c r="H44" s="7">
        <v>5100</v>
      </c>
    </row>
    <row r="45" spans="1:8" x14ac:dyDescent="0.2">
      <c r="A45" s="23" t="s">
        <v>96</v>
      </c>
      <c r="B45" s="4">
        <v>50000</v>
      </c>
      <c r="C45" s="4">
        <v>0</v>
      </c>
      <c r="D45" s="4">
        <f t="shared" si="0"/>
        <v>50000</v>
      </c>
      <c r="E45" s="4">
        <v>11858.19</v>
      </c>
      <c r="F45" s="4">
        <v>11858.19</v>
      </c>
      <c r="G45" s="4">
        <f t="shared" si="1"/>
        <v>38141.81</v>
      </c>
      <c r="H45" s="7">
        <v>5200</v>
      </c>
    </row>
    <row r="46" spans="1:8" x14ac:dyDescent="0.2">
      <c r="A46" s="23" t="s">
        <v>97</v>
      </c>
      <c r="B46" s="4">
        <v>40000</v>
      </c>
      <c r="C46" s="4">
        <v>0</v>
      </c>
      <c r="D46" s="4">
        <f t="shared" si="0"/>
        <v>40000</v>
      </c>
      <c r="E46" s="4">
        <v>0</v>
      </c>
      <c r="F46" s="4">
        <v>0</v>
      </c>
      <c r="G46" s="4">
        <f t="shared" si="1"/>
        <v>40000</v>
      </c>
      <c r="H46" s="7">
        <v>5300</v>
      </c>
    </row>
    <row r="47" spans="1:8" x14ac:dyDescent="0.2">
      <c r="A47" s="23" t="s">
        <v>98</v>
      </c>
      <c r="B47" s="4">
        <v>1211150.79</v>
      </c>
      <c r="C47" s="4">
        <v>35370849.210000001</v>
      </c>
      <c r="D47" s="4">
        <f t="shared" si="0"/>
        <v>36582000</v>
      </c>
      <c r="E47" s="4">
        <v>14090918.439999999</v>
      </c>
      <c r="F47" s="4">
        <v>14090918.439999999</v>
      </c>
      <c r="G47" s="4">
        <f t="shared" si="1"/>
        <v>22491081.560000002</v>
      </c>
      <c r="H47" s="7">
        <v>5400</v>
      </c>
    </row>
    <row r="48" spans="1:8" x14ac:dyDescent="0.2">
      <c r="A48" s="23" t="s">
        <v>99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7">
        <v>5500</v>
      </c>
    </row>
    <row r="49" spans="1:8" x14ac:dyDescent="0.2">
      <c r="A49" s="23" t="s">
        <v>100</v>
      </c>
      <c r="B49" s="4">
        <v>2087000</v>
      </c>
      <c r="C49" s="4">
        <v>32113612.030000001</v>
      </c>
      <c r="D49" s="4">
        <f t="shared" si="0"/>
        <v>34200612.030000001</v>
      </c>
      <c r="E49" s="4">
        <v>16059036.890000001</v>
      </c>
      <c r="F49" s="4">
        <v>16059036.890000001</v>
      </c>
      <c r="G49" s="4">
        <f t="shared" si="1"/>
        <v>18141575.140000001</v>
      </c>
      <c r="H49" s="7">
        <v>5600</v>
      </c>
    </row>
    <row r="50" spans="1:8" x14ac:dyDescent="0.2">
      <c r="A50" s="23" t="s">
        <v>101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7">
        <v>5700</v>
      </c>
    </row>
    <row r="51" spans="1:8" x14ac:dyDescent="0.2">
      <c r="A51" s="23" t="s">
        <v>102</v>
      </c>
      <c r="B51" s="4">
        <v>100000</v>
      </c>
      <c r="C51" s="4">
        <v>1200000</v>
      </c>
      <c r="D51" s="4">
        <f t="shared" si="0"/>
        <v>1300000</v>
      </c>
      <c r="E51" s="4">
        <v>0</v>
      </c>
      <c r="F51" s="4">
        <v>0</v>
      </c>
      <c r="G51" s="4">
        <f t="shared" si="1"/>
        <v>1300000</v>
      </c>
      <c r="H51" s="7">
        <v>5800</v>
      </c>
    </row>
    <row r="52" spans="1:8" x14ac:dyDescent="0.2">
      <c r="A52" s="23" t="s">
        <v>103</v>
      </c>
      <c r="B52" s="4">
        <v>555000</v>
      </c>
      <c r="C52" s="4">
        <v>1489000</v>
      </c>
      <c r="D52" s="4">
        <f t="shared" si="0"/>
        <v>2044000</v>
      </c>
      <c r="E52" s="4">
        <v>163789.03</v>
      </c>
      <c r="F52" s="4">
        <v>163789.03</v>
      </c>
      <c r="G52" s="4">
        <f t="shared" si="1"/>
        <v>1880210.97</v>
      </c>
      <c r="H52" s="7">
        <v>5900</v>
      </c>
    </row>
    <row r="53" spans="1:8" x14ac:dyDescent="0.2">
      <c r="A53" s="25" t="s">
        <v>64</v>
      </c>
      <c r="B53" s="9">
        <f>SUM(B54:B56)</f>
        <v>26037500</v>
      </c>
      <c r="C53" s="9">
        <f>SUM(C54:C56)</f>
        <v>82414125.920000002</v>
      </c>
      <c r="D53" s="9">
        <f t="shared" si="0"/>
        <v>108451625.92</v>
      </c>
      <c r="E53" s="9">
        <f>SUM(E54:E56)</f>
        <v>37125513.299999997</v>
      </c>
      <c r="F53" s="9">
        <f>SUM(F54:F56)</f>
        <v>37125513.299999997</v>
      </c>
      <c r="G53" s="9">
        <f t="shared" si="1"/>
        <v>71326112.620000005</v>
      </c>
      <c r="H53" s="13">
        <v>0</v>
      </c>
    </row>
    <row r="54" spans="1:8" x14ac:dyDescent="0.2">
      <c r="A54" s="23" t="s">
        <v>104</v>
      </c>
      <c r="B54" s="4">
        <v>18037500</v>
      </c>
      <c r="C54" s="4">
        <v>53153053.439999998</v>
      </c>
      <c r="D54" s="4">
        <f t="shared" si="0"/>
        <v>71190553.439999998</v>
      </c>
      <c r="E54" s="4">
        <v>21123168.149999999</v>
      </c>
      <c r="F54" s="4">
        <v>21123168.149999999</v>
      </c>
      <c r="G54" s="4">
        <f t="shared" si="1"/>
        <v>50067385.289999999</v>
      </c>
      <c r="H54" s="7">
        <v>6100</v>
      </c>
    </row>
    <row r="55" spans="1:8" x14ac:dyDescent="0.2">
      <c r="A55" s="23" t="s">
        <v>105</v>
      </c>
      <c r="B55" s="4">
        <v>500000</v>
      </c>
      <c r="C55" s="4">
        <v>21861072.48</v>
      </c>
      <c r="D55" s="4">
        <f t="shared" si="0"/>
        <v>22361072.48</v>
      </c>
      <c r="E55" s="4">
        <v>11534799.890000001</v>
      </c>
      <c r="F55" s="4">
        <v>11534799.890000001</v>
      </c>
      <c r="G55" s="4">
        <f t="shared" si="1"/>
        <v>10826272.59</v>
      </c>
      <c r="H55" s="7">
        <v>6200</v>
      </c>
    </row>
    <row r="56" spans="1:8" x14ac:dyDescent="0.2">
      <c r="A56" s="23" t="s">
        <v>106</v>
      </c>
      <c r="B56" s="4">
        <v>7500000</v>
      </c>
      <c r="C56" s="4">
        <v>7400000</v>
      </c>
      <c r="D56" s="4">
        <f t="shared" si="0"/>
        <v>14900000</v>
      </c>
      <c r="E56" s="4">
        <v>4467545.26</v>
      </c>
      <c r="F56" s="4">
        <v>4467545.26</v>
      </c>
      <c r="G56" s="4">
        <f t="shared" si="1"/>
        <v>10432454.74</v>
      </c>
      <c r="H56" s="7">
        <v>6300</v>
      </c>
    </row>
    <row r="57" spans="1:8" x14ac:dyDescent="0.2">
      <c r="A57" s="25" t="s">
        <v>130</v>
      </c>
      <c r="B57" s="9">
        <f>SUM(B58:B64)</f>
        <v>1036193.98</v>
      </c>
      <c r="C57" s="9">
        <f>SUM(C58:C64)</f>
        <v>79027305.170000002</v>
      </c>
      <c r="D57" s="9">
        <f t="shared" si="0"/>
        <v>80063499.150000006</v>
      </c>
      <c r="E57" s="9">
        <f>SUM(E58:E64)</f>
        <v>0</v>
      </c>
      <c r="F57" s="9">
        <f>SUM(F58:F64)</f>
        <v>0</v>
      </c>
      <c r="G57" s="9">
        <f t="shared" si="1"/>
        <v>80063499.150000006</v>
      </c>
      <c r="H57" s="13">
        <v>0</v>
      </c>
    </row>
    <row r="58" spans="1:8" x14ac:dyDescent="0.2">
      <c r="A58" s="23" t="s">
        <v>107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7">
        <v>7100</v>
      </c>
    </row>
    <row r="59" spans="1:8" x14ac:dyDescent="0.2">
      <c r="A59" s="23" t="s">
        <v>108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7">
        <v>7200</v>
      </c>
    </row>
    <row r="60" spans="1:8" x14ac:dyDescent="0.2">
      <c r="A60" s="23" t="s">
        <v>109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7">
        <v>7300</v>
      </c>
    </row>
    <row r="61" spans="1:8" x14ac:dyDescent="0.2">
      <c r="A61" s="23" t="s">
        <v>110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7">
        <v>7400</v>
      </c>
    </row>
    <row r="62" spans="1:8" x14ac:dyDescent="0.2">
      <c r="A62" s="23" t="s">
        <v>111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7">
        <v>7500</v>
      </c>
    </row>
    <row r="63" spans="1:8" x14ac:dyDescent="0.2">
      <c r="A63" s="23" t="s">
        <v>112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7">
        <v>7600</v>
      </c>
    </row>
    <row r="64" spans="1:8" x14ac:dyDescent="0.2">
      <c r="A64" s="23" t="s">
        <v>113</v>
      </c>
      <c r="B64" s="4">
        <v>1036193.98</v>
      </c>
      <c r="C64" s="4">
        <v>79027305.170000002</v>
      </c>
      <c r="D64" s="4">
        <f t="shared" si="0"/>
        <v>80063499.150000006</v>
      </c>
      <c r="E64" s="4">
        <v>0</v>
      </c>
      <c r="F64" s="4">
        <v>0</v>
      </c>
      <c r="G64" s="4">
        <f t="shared" si="1"/>
        <v>80063499.150000006</v>
      </c>
      <c r="H64" s="7">
        <v>7900</v>
      </c>
    </row>
    <row r="65" spans="1:8" x14ac:dyDescent="0.2">
      <c r="A65" s="25" t="s">
        <v>131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23" t="s">
        <v>35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7">
        <v>8100</v>
      </c>
    </row>
    <row r="67" spans="1:8" x14ac:dyDescent="0.2">
      <c r="A67" s="23" t="s">
        <v>36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7">
        <v>8300</v>
      </c>
    </row>
    <row r="68" spans="1:8" x14ac:dyDescent="0.2">
      <c r="A68" s="23" t="s">
        <v>37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7">
        <v>8500</v>
      </c>
    </row>
    <row r="69" spans="1:8" x14ac:dyDescent="0.2">
      <c r="A69" s="25" t="s">
        <v>65</v>
      </c>
      <c r="B69" s="9">
        <f>SUM(B70:B76)</f>
        <v>800000</v>
      </c>
      <c r="C69" s="9">
        <f>SUM(C70:C76)</f>
        <v>0</v>
      </c>
      <c r="D69" s="9">
        <f t="shared" si="0"/>
        <v>800000</v>
      </c>
      <c r="E69" s="9">
        <f>SUM(E70:E76)</f>
        <v>0</v>
      </c>
      <c r="F69" s="9">
        <f>SUM(F70:F76)</f>
        <v>0</v>
      </c>
      <c r="G69" s="9">
        <f t="shared" si="1"/>
        <v>800000</v>
      </c>
      <c r="H69" s="13">
        <v>0</v>
      </c>
    </row>
    <row r="70" spans="1:8" x14ac:dyDescent="0.2">
      <c r="A70" s="23" t="s">
        <v>114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7">
        <v>9100</v>
      </c>
    </row>
    <row r="71" spans="1:8" x14ac:dyDescent="0.2">
      <c r="A71" s="23" t="s">
        <v>115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7">
        <v>9200</v>
      </c>
    </row>
    <row r="72" spans="1:8" x14ac:dyDescent="0.2">
      <c r="A72" s="23" t="s">
        <v>116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7">
        <v>9300</v>
      </c>
    </row>
    <row r="73" spans="1:8" x14ac:dyDescent="0.2">
      <c r="A73" s="23" t="s">
        <v>117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7">
        <v>9400</v>
      </c>
    </row>
    <row r="74" spans="1:8" x14ac:dyDescent="0.2">
      <c r="A74" s="23" t="s">
        <v>118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7">
        <v>9500</v>
      </c>
    </row>
    <row r="75" spans="1:8" x14ac:dyDescent="0.2">
      <c r="A75" s="23" t="s">
        <v>119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7">
        <v>9600</v>
      </c>
    </row>
    <row r="76" spans="1:8" x14ac:dyDescent="0.2">
      <c r="A76" s="24" t="s">
        <v>120</v>
      </c>
      <c r="B76" s="10">
        <v>800000</v>
      </c>
      <c r="C76" s="10">
        <v>0</v>
      </c>
      <c r="D76" s="10">
        <f t="shared" si="2"/>
        <v>800000</v>
      </c>
      <c r="E76" s="10">
        <v>0</v>
      </c>
      <c r="F76" s="10">
        <v>0</v>
      </c>
      <c r="G76" s="10">
        <f t="shared" si="3"/>
        <v>800000</v>
      </c>
      <c r="H76" s="7">
        <v>9900</v>
      </c>
    </row>
    <row r="77" spans="1:8" x14ac:dyDescent="0.2">
      <c r="A77" s="20" t="s">
        <v>54</v>
      </c>
      <c r="B77" s="11">
        <f t="shared" ref="B77:G77" si="4">SUM(B5+B13+B23+B33+B43+B53+B57+B65+B69)</f>
        <v>248911500</v>
      </c>
      <c r="C77" s="11">
        <f t="shared" si="4"/>
        <v>249900653.59000003</v>
      </c>
      <c r="D77" s="11">
        <f t="shared" si="4"/>
        <v>498812153.59000003</v>
      </c>
      <c r="E77" s="11">
        <f t="shared" si="4"/>
        <v>258817461.36000001</v>
      </c>
      <c r="F77" s="11">
        <f t="shared" si="4"/>
        <v>253383022.56</v>
      </c>
      <c r="G77" s="11">
        <f t="shared" si="4"/>
        <v>239994692.23000002</v>
      </c>
    </row>
    <row r="79" spans="1:8" x14ac:dyDescent="0.2">
      <c r="A79" s="1" t="s">
        <v>124</v>
      </c>
    </row>
    <row r="83" spans="1:4" ht="15" x14ac:dyDescent="0.25">
      <c r="A83" s="22"/>
      <c r="B83" s="21"/>
      <c r="C83" s="21"/>
      <c r="D83" s="22"/>
    </row>
    <row r="84" spans="1:4" ht="15" x14ac:dyDescent="0.25">
      <c r="A84" s="22"/>
      <c r="B84" s="21"/>
      <c r="C84" s="21"/>
      <c r="D84" s="22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39370078740157483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A14" sqref="A14:E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134</v>
      </c>
      <c r="B1" s="33"/>
      <c r="C1" s="33"/>
      <c r="D1" s="33"/>
      <c r="E1" s="33"/>
      <c r="F1" s="33"/>
      <c r="G1" s="34"/>
    </row>
    <row r="2" spans="1:7" ht="11.25" customHeight="1" x14ac:dyDescent="0.2">
      <c r="A2" s="27"/>
      <c r="B2" s="35" t="s">
        <v>61</v>
      </c>
      <c r="C2" s="36"/>
      <c r="D2" s="36"/>
      <c r="E2" s="36"/>
      <c r="F2" s="37"/>
      <c r="G2" s="38" t="s">
        <v>60</v>
      </c>
    </row>
    <row r="3" spans="1:7" ht="24.95" customHeight="1" x14ac:dyDescent="0.2">
      <c r="A3" s="28" t="s">
        <v>55</v>
      </c>
      <c r="B3" s="29" t="s">
        <v>56</v>
      </c>
      <c r="C3" s="29" t="s">
        <v>121</v>
      </c>
      <c r="D3" s="29" t="s">
        <v>57</v>
      </c>
      <c r="E3" s="29" t="s">
        <v>58</v>
      </c>
      <c r="F3" s="29" t="s">
        <v>59</v>
      </c>
      <c r="G3" s="39"/>
    </row>
    <row r="4" spans="1:7" x14ac:dyDescent="0.2">
      <c r="A4" s="30"/>
      <c r="B4" s="29">
        <v>1</v>
      </c>
      <c r="C4" s="29">
        <v>2</v>
      </c>
      <c r="D4" s="29" t="s">
        <v>122</v>
      </c>
      <c r="E4" s="29">
        <v>4</v>
      </c>
      <c r="F4" s="29">
        <v>5</v>
      </c>
      <c r="G4" s="29" t="s">
        <v>123</v>
      </c>
    </row>
    <row r="5" spans="1:7" x14ac:dyDescent="0.2">
      <c r="A5" s="26" t="s">
        <v>0</v>
      </c>
      <c r="B5" s="4">
        <v>217200849.21000001</v>
      </c>
      <c r="C5" s="4">
        <v>95291674.010000005</v>
      </c>
      <c r="D5" s="4">
        <f>B5+C5</f>
        <v>312492523.22000003</v>
      </c>
      <c r="E5" s="4">
        <v>188988796.41</v>
      </c>
      <c r="F5" s="4">
        <v>183554357.61000001</v>
      </c>
      <c r="G5" s="4">
        <f>D5-E5</f>
        <v>123503726.81000003</v>
      </c>
    </row>
    <row r="6" spans="1:7" x14ac:dyDescent="0.2">
      <c r="A6" s="26" t="s">
        <v>1</v>
      </c>
      <c r="B6" s="4">
        <v>30910650.789999999</v>
      </c>
      <c r="C6" s="4">
        <v>154608979.58000001</v>
      </c>
      <c r="D6" s="4">
        <f>B6+C6</f>
        <v>185519630.37</v>
      </c>
      <c r="E6" s="4">
        <v>69828664.950000003</v>
      </c>
      <c r="F6" s="4">
        <v>69828664.950000003</v>
      </c>
      <c r="G6" s="4">
        <f>D6-E6</f>
        <v>115690965.42</v>
      </c>
    </row>
    <row r="7" spans="1:7" x14ac:dyDescent="0.2">
      <c r="A7" s="26" t="s">
        <v>2</v>
      </c>
      <c r="B7" s="4">
        <v>800000</v>
      </c>
      <c r="C7" s="4">
        <v>0</v>
      </c>
      <c r="D7" s="4">
        <f>B7+C7</f>
        <v>800000</v>
      </c>
      <c r="E7" s="4">
        <v>0</v>
      </c>
      <c r="F7" s="4">
        <v>0</v>
      </c>
      <c r="G7" s="4">
        <f>D7-E7</f>
        <v>800000</v>
      </c>
    </row>
    <row r="8" spans="1:7" x14ac:dyDescent="0.2">
      <c r="A8" s="26" t="s">
        <v>38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26" t="s">
        <v>35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7" x14ac:dyDescent="0.2">
      <c r="A10" s="20" t="s">
        <v>54</v>
      </c>
      <c r="B10" s="11">
        <f t="shared" ref="B10:G10" si="0">SUM(B5+B6+B7+B8+B9)</f>
        <v>248911500</v>
      </c>
      <c r="C10" s="11">
        <f t="shared" si="0"/>
        <v>249900653.59000003</v>
      </c>
      <c r="D10" s="11">
        <f t="shared" si="0"/>
        <v>498812153.59000003</v>
      </c>
      <c r="E10" s="11">
        <f t="shared" si="0"/>
        <v>258817461.36000001</v>
      </c>
      <c r="F10" s="11">
        <f t="shared" si="0"/>
        <v>253383022.56</v>
      </c>
      <c r="G10" s="11">
        <f t="shared" si="0"/>
        <v>239994692.23000002</v>
      </c>
    </row>
    <row r="15" spans="1:7" ht="15" x14ac:dyDescent="0.25">
      <c r="A15" s="22"/>
      <c r="B15" s="21"/>
      <c r="C15" s="21"/>
      <c r="D15" s="22"/>
    </row>
    <row r="16" spans="1:7" ht="15" x14ac:dyDescent="0.25">
      <c r="A16" s="22"/>
      <c r="B16" s="21"/>
      <c r="C16" s="21"/>
      <c r="D16" s="2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opLeftCell="A19" workbookViewId="0">
      <selection activeCell="A44" sqref="A44:E4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136</v>
      </c>
      <c r="B1" s="33"/>
      <c r="C1" s="33"/>
      <c r="D1" s="33"/>
      <c r="E1" s="33"/>
      <c r="F1" s="33"/>
      <c r="G1" s="34"/>
    </row>
    <row r="2" spans="1:7" ht="11.25" customHeight="1" x14ac:dyDescent="0.2">
      <c r="A2" s="27"/>
      <c r="B2" s="35" t="s">
        <v>61</v>
      </c>
      <c r="C2" s="36"/>
      <c r="D2" s="36"/>
      <c r="E2" s="36"/>
      <c r="F2" s="37"/>
      <c r="G2" s="38" t="s">
        <v>60</v>
      </c>
    </row>
    <row r="3" spans="1:7" ht="24.95" customHeight="1" x14ac:dyDescent="0.2">
      <c r="A3" s="28" t="s">
        <v>55</v>
      </c>
      <c r="B3" s="29" t="s">
        <v>56</v>
      </c>
      <c r="C3" s="29" t="s">
        <v>121</v>
      </c>
      <c r="D3" s="29" t="s">
        <v>57</v>
      </c>
      <c r="E3" s="29" t="s">
        <v>58</v>
      </c>
      <c r="F3" s="29" t="s">
        <v>59</v>
      </c>
      <c r="G3" s="39"/>
    </row>
    <row r="4" spans="1:7" x14ac:dyDescent="0.2">
      <c r="A4" s="30"/>
      <c r="B4" s="29">
        <v>1</v>
      </c>
      <c r="C4" s="29">
        <v>2</v>
      </c>
      <c r="D4" s="29" t="s">
        <v>122</v>
      </c>
      <c r="E4" s="29">
        <v>4</v>
      </c>
      <c r="F4" s="29">
        <v>5</v>
      </c>
      <c r="G4" s="29" t="s">
        <v>123</v>
      </c>
    </row>
    <row r="5" spans="1:7" x14ac:dyDescent="0.2">
      <c r="A5" s="16"/>
      <c r="B5" s="5"/>
      <c r="C5" s="5"/>
      <c r="D5" s="5"/>
      <c r="E5" s="5"/>
      <c r="F5" s="5"/>
      <c r="G5" s="5"/>
    </row>
    <row r="6" spans="1:7" x14ac:dyDescent="0.2">
      <c r="A6" s="17" t="s">
        <v>135</v>
      </c>
      <c r="B6" s="4">
        <v>248911500</v>
      </c>
      <c r="C6" s="4">
        <v>249900653.59</v>
      </c>
      <c r="D6" s="4">
        <f>B6+C6</f>
        <v>498812153.59000003</v>
      </c>
      <c r="E6" s="4">
        <v>258817461.36000001</v>
      </c>
      <c r="F6" s="4">
        <v>253383022.56</v>
      </c>
      <c r="G6" s="4">
        <f>D6-E6</f>
        <v>239994692.23000002</v>
      </c>
    </row>
    <row r="7" spans="1:7" x14ac:dyDescent="0.2">
      <c r="A7" s="17" t="s">
        <v>49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17" t="s">
        <v>50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17" t="s">
        <v>51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7" t="s">
        <v>126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17" t="s">
        <v>52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7" t="s">
        <v>53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7"/>
      <c r="B13" s="4"/>
      <c r="C13" s="4"/>
      <c r="D13" s="4"/>
      <c r="E13" s="4"/>
      <c r="F13" s="4"/>
      <c r="G13" s="4"/>
    </row>
    <row r="14" spans="1:7" x14ac:dyDescent="0.2">
      <c r="A14" s="15" t="s">
        <v>54</v>
      </c>
      <c r="B14" s="12">
        <f t="shared" ref="B14:G14" si="2">SUM(B6:B13)</f>
        <v>248911500</v>
      </c>
      <c r="C14" s="12">
        <f t="shared" si="2"/>
        <v>249900653.59</v>
      </c>
      <c r="D14" s="12">
        <f t="shared" si="2"/>
        <v>498812153.59000003</v>
      </c>
      <c r="E14" s="12">
        <f t="shared" si="2"/>
        <v>258817461.36000001</v>
      </c>
      <c r="F14" s="12">
        <f t="shared" si="2"/>
        <v>253383022.56</v>
      </c>
      <c r="G14" s="12">
        <f t="shared" si="2"/>
        <v>239994692.23000002</v>
      </c>
    </row>
    <row r="17" spans="1:7" ht="45" customHeight="1" x14ac:dyDescent="0.2">
      <c r="A17" s="32" t="s">
        <v>137</v>
      </c>
      <c r="B17" s="33"/>
      <c r="C17" s="33"/>
      <c r="D17" s="33"/>
      <c r="E17" s="33"/>
      <c r="F17" s="33"/>
      <c r="G17" s="34"/>
    </row>
    <row r="18" spans="1:7" x14ac:dyDescent="0.2">
      <c r="A18" s="42" t="s">
        <v>55</v>
      </c>
      <c r="B18" s="32" t="s">
        <v>61</v>
      </c>
      <c r="C18" s="33"/>
      <c r="D18" s="33"/>
      <c r="E18" s="33"/>
      <c r="F18" s="34"/>
      <c r="G18" s="40" t="s">
        <v>60</v>
      </c>
    </row>
    <row r="19" spans="1:7" ht="22.5" x14ac:dyDescent="0.2">
      <c r="A19" s="43"/>
      <c r="B19" s="2" t="s">
        <v>56</v>
      </c>
      <c r="C19" s="2" t="s">
        <v>121</v>
      </c>
      <c r="D19" s="2" t="s">
        <v>57</v>
      </c>
      <c r="E19" s="2" t="s">
        <v>58</v>
      </c>
      <c r="F19" s="2" t="s">
        <v>59</v>
      </c>
      <c r="G19" s="41"/>
    </row>
    <row r="20" spans="1:7" x14ac:dyDescent="0.2">
      <c r="A20" s="44"/>
      <c r="B20" s="3">
        <v>1</v>
      </c>
      <c r="C20" s="3">
        <v>2</v>
      </c>
      <c r="D20" s="3" t="s">
        <v>122</v>
      </c>
      <c r="E20" s="3">
        <v>4</v>
      </c>
      <c r="F20" s="3">
        <v>5</v>
      </c>
      <c r="G20" s="3" t="s">
        <v>123</v>
      </c>
    </row>
    <row r="21" spans="1:7" x14ac:dyDescent="0.2">
      <c r="A21" s="18" t="s">
        <v>8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8" t="s">
        <v>9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8" t="s">
        <v>10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8" t="s">
        <v>125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15" t="s">
        <v>54</v>
      </c>
      <c r="B25" s="12">
        <f t="shared" ref="B25:G25" si="5">SUM(B21:B24)</f>
        <v>0</v>
      </c>
      <c r="C25" s="12">
        <f t="shared" si="5"/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</row>
    <row r="28" spans="1:7" ht="45" customHeight="1" x14ac:dyDescent="0.2">
      <c r="A28" s="32" t="s">
        <v>138</v>
      </c>
      <c r="B28" s="33"/>
      <c r="C28" s="33"/>
      <c r="D28" s="33"/>
      <c r="E28" s="33"/>
      <c r="F28" s="33"/>
      <c r="G28" s="34"/>
    </row>
    <row r="29" spans="1:7" x14ac:dyDescent="0.2">
      <c r="A29" s="42" t="s">
        <v>55</v>
      </c>
      <c r="B29" s="32" t="s">
        <v>61</v>
      </c>
      <c r="C29" s="33"/>
      <c r="D29" s="33"/>
      <c r="E29" s="33"/>
      <c r="F29" s="34"/>
      <c r="G29" s="40" t="s">
        <v>60</v>
      </c>
    </row>
    <row r="30" spans="1:7" ht="22.5" x14ac:dyDescent="0.2">
      <c r="A30" s="43"/>
      <c r="B30" s="2" t="s">
        <v>56</v>
      </c>
      <c r="C30" s="2" t="s">
        <v>121</v>
      </c>
      <c r="D30" s="2" t="s">
        <v>57</v>
      </c>
      <c r="E30" s="2" t="s">
        <v>58</v>
      </c>
      <c r="F30" s="2" t="s">
        <v>59</v>
      </c>
      <c r="G30" s="41"/>
    </row>
    <row r="31" spans="1:7" x14ac:dyDescent="0.2">
      <c r="A31" s="44"/>
      <c r="B31" s="3">
        <v>1</v>
      </c>
      <c r="C31" s="3">
        <v>2</v>
      </c>
      <c r="D31" s="3" t="s">
        <v>122</v>
      </c>
      <c r="E31" s="3">
        <v>4</v>
      </c>
      <c r="F31" s="3">
        <v>5</v>
      </c>
      <c r="G31" s="3" t="s">
        <v>123</v>
      </c>
    </row>
    <row r="32" spans="1:7" x14ac:dyDescent="0.2">
      <c r="A32" s="19" t="s">
        <v>12</v>
      </c>
      <c r="B32" s="4">
        <v>248911500</v>
      </c>
      <c r="C32" s="4">
        <v>249900653.59</v>
      </c>
      <c r="D32" s="4">
        <f t="shared" ref="D32:D38" si="6">B32+C32</f>
        <v>498812153.59000003</v>
      </c>
      <c r="E32" s="4">
        <v>258817461.36000001</v>
      </c>
      <c r="F32" s="4">
        <v>253383022.56</v>
      </c>
      <c r="G32" s="4">
        <f t="shared" ref="G32:G38" si="7">D32-E32</f>
        <v>239994692.23000002</v>
      </c>
    </row>
    <row r="33" spans="1:7" x14ac:dyDescent="0.2">
      <c r="A33" s="19" t="s">
        <v>11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9" t="s">
        <v>13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9" t="s">
        <v>25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9" t="s">
        <v>26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9" t="s">
        <v>132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9" t="s">
        <v>14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15" t="s">
        <v>54</v>
      </c>
      <c r="B39" s="12">
        <f t="shared" ref="B39:G39" si="8">SUM(B32:B38)</f>
        <v>248911500</v>
      </c>
      <c r="C39" s="12">
        <f t="shared" si="8"/>
        <v>249900653.59</v>
      </c>
      <c r="D39" s="12">
        <f t="shared" si="8"/>
        <v>498812153.59000003</v>
      </c>
      <c r="E39" s="12">
        <f t="shared" si="8"/>
        <v>258817461.36000001</v>
      </c>
      <c r="F39" s="12">
        <f t="shared" si="8"/>
        <v>253383022.56</v>
      </c>
      <c r="G39" s="12">
        <f t="shared" si="8"/>
        <v>239994692.23000002</v>
      </c>
    </row>
    <row r="41" spans="1:7" x14ac:dyDescent="0.2">
      <c r="A41" s="1" t="s">
        <v>124</v>
      </c>
    </row>
    <row r="45" spans="1:7" ht="15" x14ac:dyDescent="0.25">
      <c r="A45" s="22"/>
      <c r="B45" s="21"/>
      <c r="C45" s="21"/>
      <c r="D45" s="22"/>
    </row>
    <row r="46" spans="1:7" ht="15" x14ac:dyDescent="0.25">
      <c r="A46" s="22"/>
      <c r="B46" s="21"/>
      <c r="C46" s="21"/>
      <c r="D46" s="22"/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activeCell="A42" sqref="A42:E46"/>
    </sheetView>
  </sheetViews>
  <sheetFormatPr baseColWidth="10" defaultColWidth="12" defaultRowHeight="11.25" x14ac:dyDescent="0.2"/>
  <cols>
    <col min="1" max="1" width="63.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139</v>
      </c>
      <c r="B1" s="33"/>
      <c r="C1" s="33"/>
      <c r="D1" s="33"/>
      <c r="E1" s="33"/>
      <c r="F1" s="33"/>
      <c r="G1" s="34"/>
    </row>
    <row r="2" spans="1:7" ht="11.25" customHeight="1" x14ac:dyDescent="0.2">
      <c r="A2" s="27"/>
      <c r="B2" s="35" t="s">
        <v>61</v>
      </c>
      <c r="C2" s="36"/>
      <c r="D2" s="36"/>
      <c r="E2" s="36"/>
      <c r="F2" s="37"/>
      <c r="G2" s="38" t="s">
        <v>60</v>
      </c>
    </row>
    <row r="3" spans="1:7" ht="24.95" customHeight="1" x14ac:dyDescent="0.2">
      <c r="A3" s="28" t="s">
        <v>55</v>
      </c>
      <c r="B3" s="29" t="s">
        <v>56</v>
      </c>
      <c r="C3" s="29" t="s">
        <v>121</v>
      </c>
      <c r="D3" s="29" t="s">
        <v>57</v>
      </c>
      <c r="E3" s="29" t="s">
        <v>58</v>
      </c>
      <c r="F3" s="29" t="s">
        <v>59</v>
      </c>
      <c r="G3" s="39"/>
    </row>
    <row r="4" spans="1:7" x14ac:dyDescent="0.2">
      <c r="A4" s="30"/>
      <c r="B4" s="29">
        <v>1</v>
      </c>
      <c r="C4" s="29">
        <v>2</v>
      </c>
      <c r="D4" s="29" t="s">
        <v>122</v>
      </c>
      <c r="E4" s="29">
        <v>4</v>
      </c>
      <c r="F4" s="29">
        <v>5</v>
      </c>
      <c r="G4" s="29" t="s">
        <v>123</v>
      </c>
    </row>
    <row r="5" spans="1:7" x14ac:dyDescent="0.2">
      <c r="A5" s="6" t="s">
        <v>15</v>
      </c>
      <c r="B5" s="9">
        <f t="shared" ref="B5:G5" si="0">SUM(B6:B13)</f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</row>
    <row r="6" spans="1:7" x14ac:dyDescent="0.2">
      <c r="A6" s="31" t="s">
        <v>39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31" t="s">
        <v>16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31" t="s">
        <v>141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31" t="s">
        <v>3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31" t="s">
        <v>22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31" t="s">
        <v>17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31" t="s">
        <v>40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31" t="s">
        <v>18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19</v>
      </c>
      <c r="B14" s="9">
        <f t="shared" ref="B14:G14" si="3">SUM(B15:B21)</f>
        <v>248911500</v>
      </c>
      <c r="C14" s="9">
        <f t="shared" si="3"/>
        <v>249900653.59000003</v>
      </c>
      <c r="D14" s="9">
        <f t="shared" si="3"/>
        <v>498812153.58999997</v>
      </c>
      <c r="E14" s="9">
        <f t="shared" si="3"/>
        <v>258817461.35999998</v>
      </c>
      <c r="F14" s="9">
        <f t="shared" si="3"/>
        <v>253383022.56</v>
      </c>
      <c r="G14" s="9">
        <f t="shared" si="3"/>
        <v>239994692.23000002</v>
      </c>
    </row>
    <row r="15" spans="1:7" x14ac:dyDescent="0.2">
      <c r="A15" s="14" t="s">
        <v>41</v>
      </c>
      <c r="B15" s="4">
        <v>31286246.84</v>
      </c>
      <c r="C15" s="4">
        <v>74500638.230000004</v>
      </c>
      <c r="D15" s="4">
        <f>B15+C15</f>
        <v>105786885.07000001</v>
      </c>
      <c r="E15" s="4">
        <v>58102053.659999996</v>
      </c>
      <c r="F15" s="4">
        <v>58102053.659999996</v>
      </c>
      <c r="G15" s="4">
        <f t="shared" ref="G15:G21" si="4">D15-E15</f>
        <v>47684831.410000011</v>
      </c>
    </row>
    <row r="16" spans="1:7" x14ac:dyDescent="0.2">
      <c r="A16" s="14" t="s">
        <v>27</v>
      </c>
      <c r="B16" s="4">
        <v>217625253.16</v>
      </c>
      <c r="C16" s="4">
        <v>175400015.36000001</v>
      </c>
      <c r="D16" s="4">
        <f t="shared" ref="D16:D21" si="5">B16+C16</f>
        <v>393025268.51999998</v>
      </c>
      <c r="E16" s="4">
        <v>200715407.69999999</v>
      </c>
      <c r="F16" s="4">
        <v>195280968.90000001</v>
      </c>
      <c r="G16" s="4">
        <f t="shared" si="4"/>
        <v>192309860.81999999</v>
      </c>
    </row>
    <row r="17" spans="1:7" x14ac:dyDescent="0.2">
      <c r="A17" s="14" t="s">
        <v>20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4" t="s">
        <v>42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4" t="s">
        <v>43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4" t="s">
        <v>44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4" t="s">
        <v>4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45</v>
      </c>
      <c r="B22" s="9">
        <f t="shared" ref="B22:G22" si="6">SUM(B23:B31)</f>
        <v>0</v>
      </c>
      <c r="C22" s="9">
        <f t="shared" si="6"/>
        <v>0</v>
      </c>
      <c r="D22" s="9">
        <f t="shared" si="6"/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</row>
    <row r="23" spans="1:7" x14ac:dyDescent="0.2">
      <c r="A23" s="14" t="s">
        <v>28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4" t="s">
        <v>23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4" t="s">
        <v>29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4" t="s">
        <v>46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4" t="s">
        <v>21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4" t="s">
        <v>5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4" t="s">
        <v>6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4" t="s">
        <v>47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4" t="s">
        <v>30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31</v>
      </c>
      <c r="B32" s="9">
        <f t="shared" ref="B32:G32" si="9">SUM(B33:B36)</f>
        <v>0</v>
      </c>
      <c r="C32" s="9">
        <f t="shared" si="9"/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</row>
    <row r="33" spans="1:7" x14ac:dyDescent="0.2">
      <c r="A33" s="14" t="s">
        <v>48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4" t="s">
        <v>24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4" t="s">
        <v>32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4" t="s">
        <v>7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5" t="s">
        <v>54</v>
      </c>
      <c r="B37" s="12">
        <f t="shared" ref="B37:G37" si="12">SUM(B32+B22+B14+B5)</f>
        <v>248911500</v>
      </c>
      <c r="C37" s="12">
        <f t="shared" si="12"/>
        <v>249900653.59000003</v>
      </c>
      <c r="D37" s="12">
        <f t="shared" si="12"/>
        <v>498812153.58999997</v>
      </c>
      <c r="E37" s="12">
        <f t="shared" si="12"/>
        <v>258817461.35999998</v>
      </c>
      <c r="F37" s="12">
        <f t="shared" si="12"/>
        <v>253383022.56</v>
      </c>
      <c r="G37" s="12">
        <f t="shared" si="12"/>
        <v>239994692.23000002</v>
      </c>
    </row>
    <row r="39" spans="1:7" x14ac:dyDescent="0.2">
      <c r="A39" s="1" t="s">
        <v>124</v>
      </c>
    </row>
    <row r="43" spans="1:7" ht="15" x14ac:dyDescent="0.25">
      <c r="A43" s="22"/>
      <c r="B43" s="21"/>
      <c r="C43" s="21"/>
      <c r="D43" s="22"/>
    </row>
    <row r="44" spans="1:7" ht="15" x14ac:dyDescent="0.25">
      <c r="A44" s="22"/>
      <c r="B44" s="21"/>
      <c r="C44" s="21"/>
      <c r="D44" s="2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2024-02-01T20:57:27Z</cp:lastPrinted>
  <dcterms:created xsi:type="dcterms:W3CDTF">2014-02-10T03:37:14Z</dcterms:created>
  <dcterms:modified xsi:type="dcterms:W3CDTF">2024-02-01T20:57:45Z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