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ESTADOS E INFORMES PRESUPUESTALES\"/>
    </mc:Choice>
  </mc:AlternateContent>
  <xr:revisionPtr revIDLastSave="0" documentId="13_ncr:1_{D2871E3B-3FA0-4F19-8D6F-06851B53DF91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COG!$A$3:$G$76</definedName>
    <definedName name="_xlnm.Print_Area" localSheetId="0">COG!$A$1:$G$87</definedName>
    <definedName name="_xlnm.Print_Titles" localSheetId="0">COG!$1:$4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4" l="1"/>
  <c r="G16" i="4" s="1"/>
  <c r="D15" i="4"/>
  <c r="G15" i="4" s="1"/>
  <c r="D14" i="4"/>
  <c r="G14" i="4" s="1"/>
  <c r="F54" i="4"/>
  <c r="E54" i="4"/>
  <c r="C54" i="4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B54" i="4"/>
  <c r="F32" i="4"/>
  <c r="E32" i="4"/>
  <c r="D30" i="4"/>
  <c r="G30" i="4" s="1"/>
  <c r="D29" i="4"/>
  <c r="G29" i="4" s="1"/>
  <c r="D28" i="4"/>
  <c r="G28" i="4" s="1"/>
  <c r="D27" i="4"/>
  <c r="G27" i="4" s="1"/>
  <c r="C32" i="4"/>
  <c r="B3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8" i="4"/>
  <c r="E18" i="4"/>
  <c r="C18" i="4"/>
  <c r="B18" i="4"/>
  <c r="G32" i="4" l="1"/>
  <c r="G54" i="4"/>
  <c r="D32" i="4"/>
  <c r="D54" i="4"/>
  <c r="G18" i="4"/>
  <c r="D18" i="4"/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F16" i="8"/>
  <c r="E16" i="8"/>
  <c r="D14" i="8"/>
  <c r="G14" i="8" s="1"/>
  <c r="D12" i="8"/>
  <c r="G12" i="8" s="1"/>
  <c r="D10" i="8"/>
  <c r="G10" i="8" s="1"/>
  <c r="D8" i="8"/>
  <c r="G8" i="8" s="1"/>
  <c r="D6" i="8"/>
  <c r="G6" i="8" s="1"/>
  <c r="C16" i="8"/>
  <c r="B16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16" i="8"/>
  <c r="B42" i="5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G16" i="8"/>
  <c r="D42" i="5" l="1"/>
  <c r="D77" i="6"/>
  <c r="G5" i="6"/>
  <c r="G77" i="6" s="1"/>
  <c r="G42" i="5"/>
</calcChain>
</file>

<file path=xl/sharedStrings.xml><?xml version="1.0" encoding="utf-8"?>
<sst xmlns="http://schemas.openxmlformats.org/spreadsheetml/2006/main" count="205" uniqueCount="145">
  <si>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</si>
  <si>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</si>
  <si>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</si>
  <si>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</si>
  <si>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</si>
  <si>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</si>
  <si>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</si>
  <si>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</si>
  <si>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</si>
  <si>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</si>
  <si>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</si>
  <si>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</si>
  <si>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</si>
  <si>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</si>
  <si>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</si>
  <si>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</si>
  <si>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</si>
  <si>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</si>
  <si>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</si>
  <si>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</si>
  <si>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</si>
  <si>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</si>
  <si>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</si>
  <si>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</si>
  <si>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</si>
  <si>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</si>
  <si>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</si>
  <si>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</si>
  <si>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</si>
  <si>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</si>
  <si>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</si>
  <si>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</si>
  <si>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</si>
  <si>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</si>
  <si>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</si>
  <si>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</si>
  <si>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</si>
  <si>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</si>
  <si>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</si>
  <si>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</si>
  <si>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</si>
  <si>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</si>
  <si>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</si>
  <si>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</si>
  <si>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</si>
  <si>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</si>
  <si>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</si>
  <si>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</si>
  <si>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</si>
  <si>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</si>
  <si>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</si>
  <si>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</si>
  <si>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</si>
  <si>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</si>
  <si>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</si>
  <si>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</si>
  <si>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</si>
  <si>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</si>
  <si>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</si>
  <si>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</si>
  <si>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</si>
  <si>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</si>
  <si>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</si>
  <si>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</si>
  <si>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</si>
  <si>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</si>
  <si>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</si>
  <si>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</si>
  <si>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</si>
  <si>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</si>
  <si>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</si>
  <si>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</si>
  <si>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</si>
  <si>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</si>
  <si>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</si>
  <si>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</si>
  <si>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</si>
  <si>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</si>
  <si>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</si>
  <si>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</si>
  <si>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</si>
  <si>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</si>
  <si>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</si>
  <si>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</si>
  <si>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</si>
  <si>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</si>
  <si>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</si>
  <si>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</si>
  <si>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</si>
  <si>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</si>
  <si>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</si>
  <si>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</si>
  <si>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</si>
  <si>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</si>
  <si>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</si>
  <si>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</si>
  <si>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</si>
  <si>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</si>
  <si>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</si>
  <si>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</si>
  <si>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</si>
  <si>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</si>
  <si>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</si>
  <si>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</si>
  <si>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</si>
  <si>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</si>
  <si>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</si>
  <si>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</si>
  <si>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</si>
  <si>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</si>
  <si>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</si>
  <si>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</si>
  <si>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</si>
  <si>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</si>
  <si>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</si>
  <si>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</si>
  <si>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</si>
  <si>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</si>
  <si>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</si>
  <si>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</si>
  <si>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</si>
  <si>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</si>
  <si>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</si>
  <si>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</si>
  <si>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</si>
  <si>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</si>
  <si>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</si>
  <si>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</si>
  <si>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</si>
  <si>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Comité Municipal de Agua Potable y Alcantarillado de Salamanca, Guanajuato.
Estado Analítico del Ejercicio del Presupuesto de Egresos
Clasificación por Objeto del Gasto (Capítulo y Concepto)
Del 1 de Enero al 31 de Diciembre de 2024</t>
  </si>
  <si>
    <t>Comité Municipal de Agua Potable y Alcantarillado de Salamanca, Guanajuato.
Estado Analítico del Ejercicio del Presupuesto de Egresos
Clasificación Económica (por Tipo de Gasto)
Del 1 de Enero al 31 de Diciembre de 2024</t>
  </si>
  <si>
    <t>31120M26A010100 GERENCIA GENERAL</t>
  </si>
  <si>
    <t>31120M26A010200 GERENCIA ADMINISTRATIVA</t>
  </si>
  <si>
    <t>31120M26A010300 GERENCIA AGUA POTABLE</t>
  </si>
  <si>
    <t>31120M26A010400 GERENCIA INGENIERIA Y PR</t>
  </si>
  <si>
    <t>31120M26A010500 GERENCIA COMERCIAL</t>
  </si>
  <si>
    <t>31120M26A010600 GERENCIA JURIDICO</t>
  </si>
  <si>
    <t>31120M26A010700 GERENCIA CALIDAD DEL AGU</t>
  </si>
  <si>
    <t>31120M26A010800 PTAR</t>
  </si>
  <si>
    <t>31120M26A010900 GERENCIA ALCANTARILLADO</t>
  </si>
  <si>
    <t>31120M26A011000 GERENCIA MANTENIMIENTO</t>
  </si>
  <si>
    <t>Comité Municipal de Agua Potable y Alcantarillado de Salamanca, Guanajuato.
Estado Analítico del Ejercicio del Presupuesto de Egresos
Clasificación Administrativa
Del 1 de Enero al 31 de Diciembre de 2024</t>
  </si>
  <si>
    <t>Comité Municipal de Agua Potable y Alcantarillado de Salamanca, Guanajuato.
Estado Analítico del Ejercicio del Presupuesto de Egresos
Clasificación Administrativa (Poderes)
Del 1 de Enero al 31 de Diciembre de 2024</t>
  </si>
  <si>
    <t>Comité Municipal de Agua Potable y Alcantarillado de Salamanca, Guanajuato.
Estado Analítico del Ejercicio del Presupuesto de Egresos
Clasificación Administrativa (Sector Paraestatal)
Del 1 de Enero al 31 de Diciembre de 2024</t>
  </si>
  <si>
    <t>Comité Municipal de Agua Potable y Alcantarillado de Salamanca, Guanajuato.
Estado Analítico del Ejercicio del Presupuesto de Egresos
Clasificación Funcional (Finalidad y Función)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</si>
</sst>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4" fontId="3" fillId="0" borderId="9" xfId="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" fontId="7" fillId="0" borderId="9" xfId="0" applyNumberFormat="1" applyFont="1" applyBorder="1" applyProtection="1">
      <protection locked="0"/>
    </xf>
    <xf numFmtId="4" fontId="7" fillId="0" borderId="11" xfId="0" applyNumberFormat="1" applyFont="1" applyBorder="1" applyProtection="1">
      <protection locked="0"/>
    </xf>
    <xf numFmtId="4" fontId="3" fillId="0" borderId="10" xfId="0" applyNumberFormat="1" applyFont="1" applyBorder="1" applyProtection="1">
      <protection locked="0"/>
    </xf>
    <xf numFmtId="4" fontId="7" fillId="0" borderId="10" xfId="0" applyNumberFormat="1" applyFont="1" applyBorder="1" applyProtection="1">
      <protection locked="0"/>
    </xf>
    <xf numFmtId="4" fontId="7" fillId="0" borderId="5" xfId="0" applyNumberFormat="1" applyFont="1" applyBorder="1" applyProtection="1">
      <protection locked="0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0" borderId="11" xfId="9" applyFont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9" xfId="9" applyFont="1" applyBorder="1" applyAlignment="1">
      <alignment horizontal="left" vertical="center" indent="1"/>
    </xf>
    <xf numFmtId="0" fontId="7" fillId="0" borderId="1" xfId="9" applyFont="1" applyBorder="1" applyAlignment="1">
      <alignment vertical="center"/>
    </xf>
    <xf numFmtId="0" fontId="7" fillId="2" borderId="10" xfId="9" applyFont="1" applyFill="1" applyBorder="1" applyAlignment="1">
      <alignment vertical="center"/>
    </xf>
    <xf numFmtId="0" fontId="0" fillId="0" borderId="1" xfId="0" applyBorder="1" applyAlignment="1" applyProtection="1">
      <alignment horizontal="left" wrapText="1" inden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11" xfId="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indent="1"/>
    </xf>
    <xf numFmtId="0" fontId="3" fillId="0" borderId="14" xfId="0" applyFont="1" applyBorder="1"/>
    <xf numFmtId="0" fontId="3" fillId="0" borderId="1" xfId="0" applyFont="1" applyBorder="1" applyAlignment="1">
      <alignment horizontal="left"/>
    </xf>
    <xf numFmtId="0" fontId="3" fillId="0" borderId="11" xfId="0" applyFont="1" applyBorder="1" applyAlignment="1" applyProtection="1">
      <alignment horizontal="left" indent="1"/>
      <protection locked="0"/>
    </xf>
    <xf numFmtId="0" fontId="3" fillId="0" borderId="1" xfId="0" applyFont="1" applyBorder="1"/>
    <xf numFmtId="0" fontId="7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3" fillId="0" borderId="14" xfId="0" applyFont="1" applyBorder="1" applyAlignment="1">
      <alignment horizontal="left" indent="1"/>
    </xf>
    <xf numFmtId="0" fontId="3" fillId="0" borderId="11" xfId="0" applyFont="1" applyBorder="1"/>
    <xf numFmtId="0" fontId="7" fillId="0" borderId="14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 wrapText="1" indent="1"/>
    </xf>
    <xf numFmtId="0" fontId="7" fillId="2" borderId="9" xfId="9" applyFont="1" applyFill="1" applyBorder="1" applyAlignment="1">
      <alignment vertic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</cellXfs>
  <cellStyles count="36">
    <cellStyle name="=C:\WINNT\SYSTEM32\COMMAND.COM" xfId="16" xr:uid="{92009245-CEB9-4BE1-A5F6-7FAEAB09A60D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03ACEC55-A3FE-4E70-B783-8CDB498361CA}"/>
    <cellStyle name="Millares 2 2 3" xfId="18" xr:uid="{7B376642-4018-401E-A26D-18B6598EFBA6}"/>
    <cellStyle name="Millares 2 3" xfId="4" xr:uid="{00000000-0005-0000-0000-000003000000}"/>
    <cellStyle name="Millares 2 3 2" xfId="28" xr:uid="{7CA64CEB-53CB-4D7D-9BC9-FF54B72706C4}"/>
    <cellStyle name="Millares 2 3 3" xfId="19" xr:uid="{AAEA2430-715D-4B10-9E61-ECBDB5A983F2}"/>
    <cellStyle name="Millares 2 4" xfId="35" xr:uid="{FF0A8F3B-3B1C-44C3-9D0C-E4DDCC0A2D99}"/>
    <cellStyle name="Millares 2 5" xfId="26" xr:uid="{F37D1FBF-7AEC-4515-9F05-D10A38D338A6}"/>
    <cellStyle name="Millares 2 6" xfId="17" xr:uid="{0868E7FF-DC41-4E2C-916E-F6B5ACD02EA7}"/>
    <cellStyle name="Millares 3" xfId="5" xr:uid="{00000000-0005-0000-0000-000004000000}"/>
    <cellStyle name="Millares 3 2" xfId="29" xr:uid="{016054AB-F207-4E82-A5DE-B5DC682A9489}"/>
    <cellStyle name="Millares 3 3" xfId="20" xr:uid="{B4702623-EE04-4EDE-A6A8-6B9911964553}"/>
    <cellStyle name="Moneda 2" xfId="6" xr:uid="{00000000-0005-0000-0000-000005000000}"/>
    <cellStyle name="Moneda 2 2" xfId="30" xr:uid="{47BED34F-3D25-4FE7-A18E-65EA36BD2BD0}"/>
    <cellStyle name="Moneda 2 3" xfId="21" xr:uid="{68BE7C22-89B9-47A9-BE12-6E0A02E1E3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3B6CF799-F2B3-49B4-AF32-29FD84F775F2}"/>
    <cellStyle name="Normal 2 4" xfId="22" xr:uid="{A4D4560F-C726-4D52-8883-40D3967F1B79}"/>
    <cellStyle name="Normal 3" xfId="9" xr:uid="{00000000-0005-0000-0000-000009000000}"/>
    <cellStyle name="Normal 3 2" xfId="32" xr:uid="{0619F45E-FD0A-4798-8199-9FD8C867AE1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4" xr:uid="{7177EF88-0F57-48CC-B77E-7EEE5B2D9DFF}"/>
    <cellStyle name="Normal 6 2 3" xfId="24" xr:uid="{6BBCF384-84B5-4DBA-8F93-9AA9CF323176}"/>
    <cellStyle name="Normal 6 3" xfId="33" xr:uid="{37485839-BAF2-41DA-AA93-125D739E1E00}"/>
    <cellStyle name="Normal 6 4" xfId="23" xr:uid="{400A66AC-CD4E-4774-B524-87C0128C2FE8}"/>
    <cellStyle name="Porcentual 2" xfId="25" xr:uid="{816BD17B-8734-4AE0-8589-56DB669CE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1541145</xdr:colOff>
      <xdr:row>0</xdr:row>
      <xdr:rowOff>0</xdr:rowOff>
    </xdr:from>
    <xdr:to>
      <xdr:col>0</xdr:col>
      <xdr:colOff>2219325</xdr:colOff>
      <xdr:row>0</xdr:row>
      <xdr:rowOff>621030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1B0914-9E0D-439A-9E70-06EAAE0B1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1145" y="0"/>
          <a:ext cx="678180" cy="621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1066800</xdr:colOff>
      <xdr:row>0</xdr:row>
      <xdr:rowOff>13335</xdr:rowOff>
    </xdr:from>
    <xdr:to>
      <xdr:col>0</xdr:col>
      <xdr:colOff>1706880</xdr:colOff>
      <xdr:row>0</xdr:row>
      <xdr:rowOff>623697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EC4EE5-C05E-4FCE-817C-4F3B2D97E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13335"/>
          <a:ext cx="640080" cy="6103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2007387</xdr:colOff>
      <xdr:row>0</xdr:row>
      <xdr:rowOff>67628</xdr:rowOff>
    </xdr:from>
    <xdr:to>
      <xdr:col>0</xdr:col>
      <xdr:colOff>2616987</xdr:colOff>
      <xdr:row>1</xdr:row>
      <xdr:rowOff>107412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A2C690-C7ED-44B9-A65F-906A53D8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387" y="67628"/>
          <a:ext cx="609600" cy="6112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2013585</xdr:colOff>
      <xdr:row>0</xdr:row>
      <xdr:rowOff>43815</xdr:rowOff>
    </xdr:from>
    <xdr:to>
      <xdr:col>0</xdr:col>
      <xdr:colOff>2557290</xdr:colOff>
      <xdr:row>0</xdr:row>
      <xdr:rowOff>584835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0FCD05-C8EF-4A34-A80F-C211484A7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3585" y="43815"/>
          <a:ext cx="543705" cy="541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showGridLines="0" tabSelected="1" workbookViewId="0">
      <selection activeCell="K3" sqref="K3"/>
    </sheetView>
  </sheetViews>
  <sheetFormatPr baseColWidth="10" defaultColWidth="12" defaultRowHeight="11.25" x14ac:dyDescent="0.2"/>
  <cols>
    <col min="1" max="1" width="64.16406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41" t="s">
        <v>129</v>
      </c>
      <c r="B1" s="42"/>
      <c r="C1" s="42"/>
      <c r="D1" s="42"/>
      <c r="E1" s="42"/>
      <c r="F1" s="42"/>
      <c r="G1" s="43"/>
    </row>
    <row r="2" spans="1:8" x14ac:dyDescent="0.2">
      <c r="A2" s="40"/>
      <c r="B2" s="16"/>
      <c r="C2" s="17"/>
      <c r="D2" s="15" t="s">
        <v>57</v>
      </c>
      <c r="E2" s="17"/>
      <c r="F2" s="18"/>
      <c r="G2" s="44" t="s">
        <v>56</v>
      </c>
    </row>
    <row r="3" spans="1:8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5"/>
    </row>
    <row r="4" spans="1:8" x14ac:dyDescent="0.2">
      <c r="A4" s="25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8" x14ac:dyDescent="0.2">
      <c r="A5" s="13" t="s">
        <v>58</v>
      </c>
      <c r="B5" s="8">
        <f>SUM(B6:B12)</f>
        <v>112178816.46999998</v>
      </c>
      <c r="C5" s="8">
        <f>SUM(C6:C12)</f>
        <v>-1.1641532182693481E-10</v>
      </c>
      <c r="D5" s="8">
        <f>B5+C5</f>
        <v>112178816.46999998</v>
      </c>
      <c r="E5" s="8">
        <f>SUM(E6:E12)</f>
        <v>101761578.36000001</v>
      </c>
      <c r="F5" s="8">
        <f>SUM(F6:F12)</f>
        <v>97994105.139999986</v>
      </c>
      <c r="G5" s="8">
        <f>D5-E5</f>
        <v>10417238.10999997</v>
      </c>
    </row>
    <row r="6" spans="1:8" x14ac:dyDescent="0.2">
      <c r="A6" s="29" t="s">
        <v>62</v>
      </c>
      <c r="B6" s="4">
        <v>57560293.460000001</v>
      </c>
      <c r="C6" s="4">
        <v>792614.08</v>
      </c>
      <c r="D6" s="4">
        <f t="shared" ref="D6:D69" si="0">B6+C6</f>
        <v>58352907.539999999</v>
      </c>
      <c r="E6" s="4">
        <v>56056592.490000002</v>
      </c>
      <c r="F6" s="4">
        <v>54591290.719999999</v>
      </c>
      <c r="G6" s="4">
        <f t="shared" ref="G6:G69" si="1">D6-E6</f>
        <v>2296315.049999997</v>
      </c>
      <c r="H6" s="7">
        <v>1100</v>
      </c>
    </row>
    <row r="7" spans="1:8" x14ac:dyDescent="0.2">
      <c r="A7" s="29" t="s">
        <v>63</v>
      </c>
      <c r="B7" s="4">
        <v>208000</v>
      </c>
      <c r="C7" s="4">
        <v>0</v>
      </c>
      <c r="D7" s="4">
        <f t="shared" si="0"/>
        <v>208000</v>
      </c>
      <c r="E7" s="4">
        <v>142448.24</v>
      </c>
      <c r="F7" s="4">
        <v>142448.24</v>
      </c>
      <c r="G7" s="4">
        <f t="shared" si="1"/>
        <v>65551.760000000009</v>
      </c>
      <c r="H7" s="7">
        <v>1200</v>
      </c>
    </row>
    <row r="8" spans="1:8" x14ac:dyDescent="0.2">
      <c r="A8" s="29" t="s">
        <v>64</v>
      </c>
      <c r="B8" s="4">
        <v>11899693.98</v>
      </c>
      <c r="C8" s="4">
        <v>629733.78</v>
      </c>
      <c r="D8" s="4">
        <f t="shared" si="0"/>
        <v>12529427.76</v>
      </c>
      <c r="E8" s="4">
        <v>11507090.25</v>
      </c>
      <c r="F8" s="4">
        <v>11457510.98</v>
      </c>
      <c r="G8" s="4">
        <f t="shared" si="1"/>
        <v>1022337.5099999998</v>
      </c>
      <c r="H8" s="7">
        <v>1300</v>
      </c>
    </row>
    <row r="9" spans="1:8" x14ac:dyDescent="0.2">
      <c r="A9" s="29" t="s">
        <v>33</v>
      </c>
      <c r="B9" s="4">
        <v>23022783.379999999</v>
      </c>
      <c r="C9" s="4">
        <v>-2479617.71</v>
      </c>
      <c r="D9" s="4">
        <f t="shared" si="0"/>
        <v>20543165.669999998</v>
      </c>
      <c r="E9" s="4">
        <v>16538026.23</v>
      </c>
      <c r="F9" s="4">
        <v>14431408.91</v>
      </c>
      <c r="G9" s="4">
        <f t="shared" si="1"/>
        <v>4005139.4399999976</v>
      </c>
      <c r="H9" s="7">
        <v>1400</v>
      </c>
    </row>
    <row r="10" spans="1:8" x14ac:dyDescent="0.2">
      <c r="A10" s="29" t="s">
        <v>65</v>
      </c>
      <c r="B10" s="4">
        <v>18449347.239999998</v>
      </c>
      <c r="C10" s="4">
        <v>1399444.23</v>
      </c>
      <c r="D10" s="4">
        <f t="shared" si="0"/>
        <v>19848791.469999999</v>
      </c>
      <c r="E10" s="4">
        <v>17517421.149999999</v>
      </c>
      <c r="F10" s="4">
        <v>17371446.289999999</v>
      </c>
      <c r="G10" s="4">
        <f t="shared" si="1"/>
        <v>2331370.3200000003</v>
      </c>
      <c r="H10" s="7">
        <v>1500</v>
      </c>
    </row>
    <row r="11" spans="1:8" x14ac:dyDescent="0.2">
      <c r="A11" s="29" t="s">
        <v>34</v>
      </c>
      <c r="B11" s="4">
        <v>1038698.41</v>
      </c>
      <c r="C11" s="4">
        <v>-342174.38</v>
      </c>
      <c r="D11" s="4">
        <f t="shared" si="0"/>
        <v>696524.03</v>
      </c>
      <c r="E11" s="4">
        <v>0</v>
      </c>
      <c r="F11" s="4">
        <v>0</v>
      </c>
      <c r="G11" s="4">
        <f t="shared" si="1"/>
        <v>696524.03</v>
      </c>
      <c r="H11" s="7">
        <v>1600</v>
      </c>
    </row>
    <row r="12" spans="1:8" x14ac:dyDescent="0.2">
      <c r="A12" s="29" t="s">
        <v>66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7">
        <v>1700</v>
      </c>
    </row>
    <row r="13" spans="1:8" x14ac:dyDescent="0.2">
      <c r="A13" s="13" t="s">
        <v>123</v>
      </c>
      <c r="B13" s="9">
        <f>SUM(B14:B22)</f>
        <v>45826380</v>
      </c>
      <c r="C13" s="9">
        <f>SUM(C14:C22)</f>
        <v>2683787.09</v>
      </c>
      <c r="D13" s="9">
        <f t="shared" si="0"/>
        <v>48510167.090000004</v>
      </c>
      <c r="E13" s="9">
        <f>SUM(E14:E22)</f>
        <v>30932459.16</v>
      </c>
      <c r="F13" s="9">
        <f>SUM(F14:F22)</f>
        <v>30932459.16</v>
      </c>
      <c r="G13" s="9">
        <f t="shared" si="1"/>
        <v>17577707.930000003</v>
      </c>
      <c r="H13" s="14">
        <v>0</v>
      </c>
    </row>
    <row r="14" spans="1:8" x14ac:dyDescent="0.2">
      <c r="A14" s="29" t="s">
        <v>67</v>
      </c>
      <c r="B14" s="4">
        <v>3253000</v>
      </c>
      <c r="C14" s="4">
        <v>155839.26999999999</v>
      </c>
      <c r="D14" s="4">
        <f t="shared" si="0"/>
        <v>3408839.27</v>
      </c>
      <c r="E14" s="4">
        <v>2165201.77</v>
      </c>
      <c r="F14" s="4">
        <v>2165201.77</v>
      </c>
      <c r="G14" s="4">
        <f t="shared" si="1"/>
        <v>1243637.5</v>
      </c>
      <c r="H14" s="7">
        <v>2100</v>
      </c>
    </row>
    <row r="15" spans="1:8" x14ac:dyDescent="0.2">
      <c r="A15" s="29" t="s">
        <v>68</v>
      </c>
      <c r="B15" s="4">
        <v>300000</v>
      </c>
      <c r="C15" s="4">
        <v>0</v>
      </c>
      <c r="D15" s="4">
        <f t="shared" si="0"/>
        <v>300000</v>
      </c>
      <c r="E15" s="4">
        <v>209381.07</v>
      </c>
      <c r="F15" s="4">
        <v>209381.07</v>
      </c>
      <c r="G15" s="4">
        <f t="shared" si="1"/>
        <v>90618.93</v>
      </c>
      <c r="H15" s="7">
        <v>2200</v>
      </c>
    </row>
    <row r="16" spans="1:8" x14ac:dyDescent="0.2">
      <c r="A16" s="29" t="s">
        <v>69</v>
      </c>
      <c r="B16" s="4">
        <v>0</v>
      </c>
      <c r="C16" s="4">
        <v>260670</v>
      </c>
      <c r="D16" s="4">
        <f t="shared" si="0"/>
        <v>260670</v>
      </c>
      <c r="E16" s="4">
        <v>17280</v>
      </c>
      <c r="F16" s="4">
        <v>17280</v>
      </c>
      <c r="G16" s="4">
        <f t="shared" si="1"/>
        <v>243390</v>
      </c>
      <c r="H16" s="7">
        <v>2300</v>
      </c>
    </row>
    <row r="17" spans="1:8" x14ac:dyDescent="0.2">
      <c r="A17" s="29" t="s">
        <v>70</v>
      </c>
      <c r="B17" s="4">
        <v>23842000</v>
      </c>
      <c r="C17" s="4">
        <v>-1310708.0900000001</v>
      </c>
      <c r="D17" s="4">
        <f t="shared" si="0"/>
        <v>22531291.91</v>
      </c>
      <c r="E17" s="4">
        <v>15084792.189999999</v>
      </c>
      <c r="F17" s="4">
        <v>15084792.189999999</v>
      </c>
      <c r="G17" s="4">
        <f t="shared" si="1"/>
        <v>7446499.7200000007</v>
      </c>
      <c r="H17" s="7">
        <v>2400</v>
      </c>
    </row>
    <row r="18" spans="1:8" x14ac:dyDescent="0.2">
      <c r="A18" s="29" t="s">
        <v>71</v>
      </c>
      <c r="B18" s="4">
        <v>2640000</v>
      </c>
      <c r="C18" s="4">
        <v>234900.35</v>
      </c>
      <c r="D18" s="4">
        <f t="shared" si="0"/>
        <v>2874900.35</v>
      </c>
      <c r="E18" s="4">
        <v>1015130.21</v>
      </c>
      <c r="F18" s="4">
        <v>1015130.21</v>
      </c>
      <c r="G18" s="4">
        <f t="shared" si="1"/>
        <v>1859770.1400000001</v>
      </c>
      <c r="H18" s="7">
        <v>2500</v>
      </c>
    </row>
    <row r="19" spans="1:8" x14ac:dyDescent="0.2">
      <c r="A19" s="29" t="s">
        <v>72</v>
      </c>
      <c r="B19" s="4">
        <v>6555000</v>
      </c>
      <c r="C19" s="4">
        <v>3000000</v>
      </c>
      <c r="D19" s="4">
        <f t="shared" si="0"/>
        <v>9555000</v>
      </c>
      <c r="E19" s="4">
        <v>7083537.04</v>
      </c>
      <c r="F19" s="4">
        <v>7083537.04</v>
      </c>
      <c r="G19" s="4">
        <f t="shared" si="1"/>
        <v>2471462.96</v>
      </c>
      <c r="H19" s="7">
        <v>2600</v>
      </c>
    </row>
    <row r="20" spans="1:8" x14ac:dyDescent="0.2">
      <c r="A20" s="29" t="s">
        <v>73</v>
      </c>
      <c r="B20" s="4">
        <v>3054280</v>
      </c>
      <c r="C20" s="4">
        <v>591780.97</v>
      </c>
      <c r="D20" s="4">
        <f t="shared" si="0"/>
        <v>3646060.9699999997</v>
      </c>
      <c r="E20" s="4">
        <v>3277215.4</v>
      </c>
      <c r="F20" s="4">
        <v>3277215.4</v>
      </c>
      <c r="G20" s="4">
        <f t="shared" si="1"/>
        <v>368845.56999999983</v>
      </c>
      <c r="H20" s="7">
        <v>2700</v>
      </c>
    </row>
    <row r="21" spans="1:8" x14ac:dyDescent="0.2">
      <c r="A21" s="29" t="s">
        <v>74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7">
        <v>2800</v>
      </c>
    </row>
    <row r="22" spans="1:8" x14ac:dyDescent="0.2">
      <c r="A22" s="29" t="s">
        <v>75</v>
      </c>
      <c r="B22" s="4">
        <v>6182100</v>
      </c>
      <c r="C22" s="4">
        <v>-248695.41</v>
      </c>
      <c r="D22" s="4">
        <f t="shared" si="0"/>
        <v>5933404.5899999999</v>
      </c>
      <c r="E22" s="4">
        <v>2079921.48</v>
      </c>
      <c r="F22" s="4">
        <v>2079921.48</v>
      </c>
      <c r="G22" s="4">
        <f t="shared" si="1"/>
        <v>3853483.11</v>
      </c>
      <c r="H22" s="7">
        <v>2900</v>
      </c>
    </row>
    <row r="23" spans="1:8" x14ac:dyDescent="0.2">
      <c r="A23" s="13" t="s">
        <v>59</v>
      </c>
      <c r="B23" s="9">
        <f>SUM(B24:B32)</f>
        <v>89623404.219999999</v>
      </c>
      <c r="C23" s="9">
        <f>SUM(C24:C32)</f>
        <v>-1838442.8500000008</v>
      </c>
      <c r="D23" s="9">
        <f t="shared" si="0"/>
        <v>87784961.370000005</v>
      </c>
      <c r="E23" s="9">
        <f>SUM(E24:E32)</f>
        <v>67219557.069999993</v>
      </c>
      <c r="F23" s="9">
        <f>SUM(F24:F32)</f>
        <v>65113769.07</v>
      </c>
      <c r="G23" s="9">
        <f t="shared" si="1"/>
        <v>20565404.300000012</v>
      </c>
      <c r="H23" s="14">
        <v>0</v>
      </c>
    </row>
    <row r="24" spans="1:8" x14ac:dyDescent="0.2">
      <c r="A24" s="29" t="s">
        <v>76</v>
      </c>
      <c r="B24" s="4">
        <v>43000000</v>
      </c>
      <c r="C24" s="4">
        <v>-8345746.1900000004</v>
      </c>
      <c r="D24" s="4">
        <f t="shared" si="0"/>
        <v>34654253.810000002</v>
      </c>
      <c r="E24" s="4">
        <v>30808427.260000002</v>
      </c>
      <c r="F24" s="4">
        <v>30808427.260000002</v>
      </c>
      <c r="G24" s="4">
        <f t="shared" si="1"/>
        <v>3845826.5500000007</v>
      </c>
      <c r="H24" s="7">
        <v>3100</v>
      </c>
    </row>
    <row r="25" spans="1:8" x14ac:dyDescent="0.2">
      <c r="A25" s="29" t="s">
        <v>77</v>
      </c>
      <c r="B25" s="4">
        <v>1546000</v>
      </c>
      <c r="C25" s="4">
        <v>314000</v>
      </c>
      <c r="D25" s="4">
        <f t="shared" si="0"/>
        <v>1860000</v>
      </c>
      <c r="E25" s="4">
        <v>1189720.57</v>
      </c>
      <c r="F25" s="4">
        <v>1189720.57</v>
      </c>
      <c r="G25" s="4">
        <f t="shared" si="1"/>
        <v>670279.42999999993</v>
      </c>
      <c r="H25" s="7">
        <v>3200</v>
      </c>
    </row>
    <row r="26" spans="1:8" x14ac:dyDescent="0.2">
      <c r="A26" s="29" t="s">
        <v>78</v>
      </c>
      <c r="B26" s="4">
        <v>12140000</v>
      </c>
      <c r="C26" s="4">
        <v>1249666.3999999999</v>
      </c>
      <c r="D26" s="4">
        <f t="shared" si="0"/>
        <v>13389666.4</v>
      </c>
      <c r="E26" s="4">
        <v>10045879.060000001</v>
      </c>
      <c r="F26" s="4">
        <v>10045879.060000001</v>
      </c>
      <c r="G26" s="4">
        <f t="shared" si="1"/>
        <v>3343787.34</v>
      </c>
      <c r="H26" s="7">
        <v>3300</v>
      </c>
    </row>
    <row r="27" spans="1:8" x14ac:dyDescent="0.2">
      <c r="A27" s="29" t="s">
        <v>79</v>
      </c>
      <c r="B27" s="4">
        <v>2898000</v>
      </c>
      <c r="C27" s="4">
        <v>2101311.37</v>
      </c>
      <c r="D27" s="4">
        <f t="shared" si="0"/>
        <v>4999311.37</v>
      </c>
      <c r="E27" s="4">
        <v>4086840.72</v>
      </c>
      <c r="F27" s="4">
        <v>4086840.72</v>
      </c>
      <c r="G27" s="4">
        <f t="shared" si="1"/>
        <v>912470.64999999991</v>
      </c>
      <c r="H27" s="7">
        <v>3400</v>
      </c>
    </row>
    <row r="28" spans="1:8" x14ac:dyDescent="0.2">
      <c r="A28" s="29" t="s">
        <v>80</v>
      </c>
      <c r="B28" s="4">
        <v>9541500</v>
      </c>
      <c r="C28" s="4">
        <v>2320764.77</v>
      </c>
      <c r="D28" s="4">
        <f t="shared" si="0"/>
        <v>11862264.77</v>
      </c>
      <c r="E28" s="4">
        <v>6886435.79</v>
      </c>
      <c r="F28" s="4">
        <v>6886435.79</v>
      </c>
      <c r="G28" s="4">
        <f t="shared" si="1"/>
        <v>4975828.9799999995</v>
      </c>
      <c r="H28" s="7">
        <v>3500</v>
      </c>
    </row>
    <row r="29" spans="1:8" x14ac:dyDescent="0.2">
      <c r="A29" s="29" t="s">
        <v>81</v>
      </c>
      <c r="B29" s="4">
        <v>4127000</v>
      </c>
      <c r="C29" s="4">
        <v>600000</v>
      </c>
      <c r="D29" s="4">
        <f t="shared" si="0"/>
        <v>4727000</v>
      </c>
      <c r="E29" s="4">
        <v>2790726.38</v>
      </c>
      <c r="F29" s="4">
        <v>2790726.38</v>
      </c>
      <c r="G29" s="4">
        <f t="shared" si="1"/>
        <v>1936273.62</v>
      </c>
      <c r="H29" s="7">
        <v>3600</v>
      </c>
    </row>
    <row r="30" spans="1:8" x14ac:dyDescent="0.2">
      <c r="A30" s="29" t="s">
        <v>82</v>
      </c>
      <c r="B30" s="4">
        <v>758000</v>
      </c>
      <c r="C30" s="4">
        <v>0</v>
      </c>
      <c r="D30" s="4">
        <f t="shared" si="0"/>
        <v>758000</v>
      </c>
      <c r="E30" s="4">
        <v>195219.48</v>
      </c>
      <c r="F30" s="4">
        <v>195219.48</v>
      </c>
      <c r="G30" s="4">
        <f t="shared" si="1"/>
        <v>562780.52</v>
      </c>
      <c r="H30" s="7">
        <v>3700</v>
      </c>
    </row>
    <row r="31" spans="1:8" x14ac:dyDescent="0.2">
      <c r="A31" s="29" t="s">
        <v>83</v>
      </c>
      <c r="B31" s="4">
        <v>405000</v>
      </c>
      <c r="C31" s="4">
        <v>0</v>
      </c>
      <c r="D31" s="4">
        <f t="shared" si="0"/>
        <v>405000</v>
      </c>
      <c r="E31" s="4">
        <v>48552.49</v>
      </c>
      <c r="F31" s="4">
        <v>48552.49</v>
      </c>
      <c r="G31" s="4">
        <f t="shared" si="1"/>
        <v>356447.51</v>
      </c>
      <c r="H31" s="7">
        <v>3800</v>
      </c>
    </row>
    <row r="32" spans="1:8" x14ac:dyDescent="0.2">
      <c r="A32" s="29" t="s">
        <v>18</v>
      </c>
      <c r="B32" s="4">
        <v>15207904.220000001</v>
      </c>
      <c r="C32" s="4">
        <v>-78439.199999999997</v>
      </c>
      <c r="D32" s="4">
        <f t="shared" si="0"/>
        <v>15129465.020000001</v>
      </c>
      <c r="E32" s="4">
        <v>11167755.32</v>
      </c>
      <c r="F32" s="4">
        <v>9061967.3200000003</v>
      </c>
      <c r="G32" s="4">
        <f t="shared" si="1"/>
        <v>3961709.7000000011</v>
      </c>
      <c r="H32" s="7">
        <v>3900</v>
      </c>
    </row>
    <row r="33" spans="1:8" x14ac:dyDescent="0.2">
      <c r="A33" s="13" t="s">
        <v>124</v>
      </c>
      <c r="B33" s="9">
        <f>SUM(B34:B42)</f>
        <v>100000</v>
      </c>
      <c r="C33" s="9">
        <f>SUM(C34:C42)</f>
        <v>0</v>
      </c>
      <c r="D33" s="9">
        <f t="shared" si="0"/>
        <v>100000</v>
      </c>
      <c r="E33" s="9">
        <f>SUM(E34:E42)</f>
        <v>45065.66</v>
      </c>
      <c r="F33" s="9">
        <f>SUM(F34:F42)</f>
        <v>45065.66</v>
      </c>
      <c r="G33" s="9">
        <f t="shared" si="1"/>
        <v>54934.34</v>
      </c>
      <c r="H33" s="14">
        <v>0</v>
      </c>
    </row>
    <row r="34" spans="1:8" x14ac:dyDescent="0.2">
      <c r="A34" s="29" t="s">
        <v>84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7">
        <v>4100</v>
      </c>
    </row>
    <row r="35" spans="1:8" x14ac:dyDescent="0.2">
      <c r="A35" s="29" t="s">
        <v>85</v>
      </c>
      <c r="B35" s="4">
        <v>0</v>
      </c>
      <c r="C35" s="4">
        <v>0</v>
      </c>
      <c r="D35" s="4">
        <f t="shared" si="0"/>
        <v>0</v>
      </c>
      <c r="E35" s="4">
        <v>0</v>
      </c>
      <c r="F35" s="4">
        <v>0</v>
      </c>
      <c r="G35" s="4">
        <f t="shared" si="1"/>
        <v>0</v>
      </c>
      <c r="H35" s="7">
        <v>4200</v>
      </c>
    </row>
    <row r="36" spans="1:8" x14ac:dyDescent="0.2">
      <c r="A36" s="29" t="s">
        <v>86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7">
        <v>4300</v>
      </c>
    </row>
    <row r="37" spans="1:8" x14ac:dyDescent="0.2">
      <c r="A37" s="29" t="s">
        <v>87</v>
      </c>
      <c r="B37" s="4">
        <v>100000</v>
      </c>
      <c r="C37" s="4">
        <v>0</v>
      </c>
      <c r="D37" s="4">
        <f t="shared" si="0"/>
        <v>100000</v>
      </c>
      <c r="E37" s="4">
        <v>45065.66</v>
      </c>
      <c r="F37" s="4">
        <v>45065.66</v>
      </c>
      <c r="G37" s="4">
        <f t="shared" si="1"/>
        <v>54934.34</v>
      </c>
      <c r="H37" s="7">
        <v>4400</v>
      </c>
    </row>
    <row r="38" spans="1:8" x14ac:dyDescent="0.2">
      <c r="A38" s="29" t="s">
        <v>39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7">
        <v>4500</v>
      </c>
    </row>
    <row r="39" spans="1:8" x14ac:dyDescent="0.2">
      <c r="A39" s="29" t="s">
        <v>88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7">
        <v>4600</v>
      </c>
    </row>
    <row r="40" spans="1:8" x14ac:dyDescent="0.2">
      <c r="A40" s="29" t="s">
        <v>89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7">
        <v>4700</v>
      </c>
    </row>
    <row r="41" spans="1:8" x14ac:dyDescent="0.2">
      <c r="A41" s="29" t="s">
        <v>35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7">
        <v>4800</v>
      </c>
    </row>
    <row r="42" spans="1:8" x14ac:dyDescent="0.2">
      <c r="A42" s="29" t="s">
        <v>90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7">
        <v>4900</v>
      </c>
    </row>
    <row r="43" spans="1:8" x14ac:dyDescent="0.2">
      <c r="A43" s="13" t="s">
        <v>125</v>
      </c>
      <c r="B43" s="9">
        <f>SUM(B44:B52)</f>
        <v>4552000</v>
      </c>
      <c r="C43" s="9">
        <f>SUM(C44:C52)</f>
        <v>47229338.289999999</v>
      </c>
      <c r="D43" s="9">
        <f t="shared" si="0"/>
        <v>51781338.289999999</v>
      </c>
      <c r="E43" s="9">
        <f>SUM(E44:E52)</f>
        <v>32630621.959999993</v>
      </c>
      <c r="F43" s="9">
        <f>SUM(F44:F52)</f>
        <v>32630621.959999993</v>
      </c>
      <c r="G43" s="9">
        <f t="shared" si="1"/>
        <v>19150716.330000006</v>
      </c>
      <c r="H43" s="14">
        <v>0</v>
      </c>
    </row>
    <row r="44" spans="1:8" x14ac:dyDescent="0.2">
      <c r="A44" s="31" t="s">
        <v>91</v>
      </c>
      <c r="B44" s="4">
        <v>900000</v>
      </c>
      <c r="C44" s="4">
        <v>450985</v>
      </c>
      <c r="D44" s="4">
        <f t="shared" si="0"/>
        <v>1350985</v>
      </c>
      <c r="E44" s="4">
        <v>1115518.22</v>
      </c>
      <c r="F44" s="4">
        <v>1115518.22</v>
      </c>
      <c r="G44" s="4">
        <f t="shared" si="1"/>
        <v>235466.78000000003</v>
      </c>
      <c r="H44" s="7">
        <v>5100</v>
      </c>
    </row>
    <row r="45" spans="1:8" x14ac:dyDescent="0.2">
      <c r="A45" s="29" t="s">
        <v>92</v>
      </c>
      <c r="B45" s="4">
        <v>50000</v>
      </c>
      <c r="C45" s="4">
        <v>103937.71</v>
      </c>
      <c r="D45" s="4">
        <f t="shared" si="0"/>
        <v>153937.71000000002</v>
      </c>
      <c r="E45" s="4">
        <v>19380</v>
      </c>
      <c r="F45" s="4">
        <v>19380</v>
      </c>
      <c r="G45" s="4">
        <f t="shared" si="1"/>
        <v>134557.71000000002</v>
      </c>
      <c r="H45" s="7">
        <v>5200</v>
      </c>
    </row>
    <row r="46" spans="1:8" x14ac:dyDescent="0.2">
      <c r="A46" s="29" t="s">
        <v>93</v>
      </c>
      <c r="B46" s="4">
        <v>100000</v>
      </c>
      <c r="C46" s="4">
        <v>120000</v>
      </c>
      <c r="D46" s="4">
        <f t="shared" si="0"/>
        <v>220000</v>
      </c>
      <c r="E46" s="4">
        <v>13903.43</v>
      </c>
      <c r="F46" s="4">
        <v>13903.43</v>
      </c>
      <c r="G46" s="4">
        <f t="shared" si="1"/>
        <v>206096.57</v>
      </c>
      <c r="H46" s="7">
        <v>5300</v>
      </c>
    </row>
    <row r="47" spans="1:8" x14ac:dyDescent="0.2">
      <c r="A47" s="29" t="s">
        <v>94</v>
      </c>
      <c r="B47" s="4">
        <v>420000</v>
      </c>
      <c r="C47" s="4">
        <v>20669768.93</v>
      </c>
      <c r="D47" s="4">
        <f t="shared" si="0"/>
        <v>21089768.93</v>
      </c>
      <c r="E47" s="4">
        <v>20699389.649999999</v>
      </c>
      <c r="F47" s="4">
        <v>20699389.649999999</v>
      </c>
      <c r="G47" s="4">
        <f t="shared" si="1"/>
        <v>390379.28000000119</v>
      </c>
      <c r="H47" s="7">
        <v>5400</v>
      </c>
    </row>
    <row r="48" spans="1:8" x14ac:dyDescent="0.2">
      <c r="A48" s="29" t="s">
        <v>95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7">
        <v>5500</v>
      </c>
    </row>
    <row r="49" spans="1:8" x14ac:dyDescent="0.2">
      <c r="A49" s="29" t="s">
        <v>96</v>
      </c>
      <c r="B49" s="4">
        <v>1967000</v>
      </c>
      <c r="C49" s="4">
        <v>22545646.649999999</v>
      </c>
      <c r="D49" s="4">
        <f t="shared" si="0"/>
        <v>24512646.649999999</v>
      </c>
      <c r="E49" s="4">
        <v>10371194.939999999</v>
      </c>
      <c r="F49" s="4">
        <v>10371194.939999999</v>
      </c>
      <c r="G49" s="4">
        <f t="shared" si="1"/>
        <v>14141451.709999999</v>
      </c>
      <c r="H49" s="7">
        <v>5600</v>
      </c>
    </row>
    <row r="50" spans="1:8" x14ac:dyDescent="0.2">
      <c r="A50" s="29" t="s">
        <v>97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7">
        <v>5700</v>
      </c>
    </row>
    <row r="51" spans="1:8" x14ac:dyDescent="0.2">
      <c r="A51" s="29" t="s">
        <v>98</v>
      </c>
      <c r="B51" s="4">
        <v>100000</v>
      </c>
      <c r="C51" s="4">
        <v>1800000</v>
      </c>
      <c r="D51" s="4">
        <f t="shared" si="0"/>
        <v>1900000</v>
      </c>
      <c r="E51" s="4">
        <v>0</v>
      </c>
      <c r="F51" s="4">
        <v>0</v>
      </c>
      <c r="G51" s="4">
        <f t="shared" si="1"/>
        <v>1900000</v>
      </c>
      <c r="H51" s="7">
        <v>5800</v>
      </c>
    </row>
    <row r="52" spans="1:8" x14ac:dyDescent="0.2">
      <c r="A52" s="29" t="s">
        <v>99</v>
      </c>
      <c r="B52" s="4">
        <v>1015000</v>
      </c>
      <c r="C52" s="4">
        <v>1539000</v>
      </c>
      <c r="D52" s="4">
        <f t="shared" si="0"/>
        <v>2554000</v>
      </c>
      <c r="E52" s="4">
        <v>411235.72</v>
      </c>
      <c r="F52" s="4">
        <v>411235.72</v>
      </c>
      <c r="G52" s="4">
        <f t="shared" si="1"/>
        <v>2142764.2800000003</v>
      </c>
      <c r="H52" s="7">
        <v>5900</v>
      </c>
    </row>
    <row r="53" spans="1:8" x14ac:dyDescent="0.2">
      <c r="A53" s="13" t="s">
        <v>60</v>
      </c>
      <c r="B53" s="9">
        <f>SUM(B54:B56)</f>
        <v>13879156.939999999</v>
      </c>
      <c r="C53" s="9">
        <f>SUM(C54:C56)</f>
        <v>172909571.29999998</v>
      </c>
      <c r="D53" s="9">
        <f t="shared" si="0"/>
        <v>186788728.23999998</v>
      </c>
      <c r="E53" s="9">
        <f>SUM(E54:E56)</f>
        <v>64999301.050000004</v>
      </c>
      <c r="F53" s="9">
        <f>SUM(F54:F56)</f>
        <v>64999301.050000004</v>
      </c>
      <c r="G53" s="9">
        <f t="shared" si="1"/>
        <v>121789427.18999997</v>
      </c>
      <c r="H53" s="14">
        <v>0</v>
      </c>
    </row>
    <row r="54" spans="1:8" x14ac:dyDescent="0.2">
      <c r="A54" s="29" t="s">
        <v>100</v>
      </c>
      <c r="B54" s="4">
        <v>13379156.939999999</v>
      </c>
      <c r="C54" s="4">
        <v>108727625.20999999</v>
      </c>
      <c r="D54" s="4">
        <f t="shared" si="0"/>
        <v>122106782.14999999</v>
      </c>
      <c r="E54" s="4">
        <v>55712624.060000002</v>
      </c>
      <c r="F54" s="4">
        <v>55712624.060000002</v>
      </c>
      <c r="G54" s="4">
        <f t="shared" si="1"/>
        <v>66394158.089999989</v>
      </c>
      <c r="H54" s="7">
        <v>6100</v>
      </c>
    </row>
    <row r="55" spans="1:8" x14ac:dyDescent="0.2">
      <c r="A55" s="29" t="s">
        <v>101</v>
      </c>
      <c r="B55" s="4">
        <v>500000</v>
      </c>
      <c r="C55" s="4">
        <v>63155000</v>
      </c>
      <c r="D55" s="4">
        <f t="shared" si="0"/>
        <v>63655000</v>
      </c>
      <c r="E55" s="4">
        <v>8450084.6500000004</v>
      </c>
      <c r="F55" s="4">
        <v>8450084.6500000004</v>
      </c>
      <c r="G55" s="4">
        <f t="shared" si="1"/>
        <v>55204915.350000001</v>
      </c>
      <c r="H55" s="7">
        <v>6200</v>
      </c>
    </row>
    <row r="56" spans="1:8" x14ac:dyDescent="0.2">
      <c r="A56" s="29" t="s">
        <v>102</v>
      </c>
      <c r="B56" s="4">
        <v>0</v>
      </c>
      <c r="C56" s="4">
        <v>1026946.09</v>
      </c>
      <c r="D56" s="4">
        <f t="shared" si="0"/>
        <v>1026946.09</v>
      </c>
      <c r="E56" s="4">
        <v>836592.34</v>
      </c>
      <c r="F56" s="4">
        <v>836592.34</v>
      </c>
      <c r="G56" s="4">
        <f t="shared" si="1"/>
        <v>190353.75</v>
      </c>
      <c r="H56" s="7">
        <v>6300</v>
      </c>
    </row>
    <row r="57" spans="1:8" x14ac:dyDescent="0.2">
      <c r="A57" s="13" t="s">
        <v>126</v>
      </c>
      <c r="B57" s="9">
        <f>SUM(B58:B64)</f>
        <v>0</v>
      </c>
      <c r="C57" s="9">
        <f>SUM(C58:C64)</f>
        <v>66291052.280000001</v>
      </c>
      <c r="D57" s="9">
        <f t="shared" si="0"/>
        <v>66291052.280000001</v>
      </c>
      <c r="E57" s="9">
        <f>SUM(E58:E64)</f>
        <v>0</v>
      </c>
      <c r="F57" s="9">
        <f>SUM(F58:F64)</f>
        <v>0</v>
      </c>
      <c r="G57" s="9">
        <f t="shared" si="1"/>
        <v>66291052.280000001</v>
      </c>
      <c r="H57" s="14">
        <v>0</v>
      </c>
    </row>
    <row r="58" spans="1:8" x14ac:dyDescent="0.2">
      <c r="A58" s="29" t="s">
        <v>103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7">
        <v>7100</v>
      </c>
    </row>
    <row r="59" spans="1:8" x14ac:dyDescent="0.2">
      <c r="A59" s="29" t="s">
        <v>104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7">
        <v>7200</v>
      </c>
    </row>
    <row r="60" spans="1:8" x14ac:dyDescent="0.2">
      <c r="A60" s="29" t="s">
        <v>105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7">
        <v>7300</v>
      </c>
    </row>
    <row r="61" spans="1:8" x14ac:dyDescent="0.2">
      <c r="A61" s="29" t="s">
        <v>106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7">
        <v>7400</v>
      </c>
    </row>
    <row r="62" spans="1:8" x14ac:dyDescent="0.2">
      <c r="A62" s="29" t="s">
        <v>107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7">
        <v>7500</v>
      </c>
    </row>
    <row r="63" spans="1:8" x14ac:dyDescent="0.2">
      <c r="A63" s="29" t="s">
        <v>108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7">
        <v>7600</v>
      </c>
    </row>
    <row r="64" spans="1:8" x14ac:dyDescent="0.2">
      <c r="A64" s="29" t="s">
        <v>109</v>
      </c>
      <c r="B64" s="4">
        <v>0</v>
      </c>
      <c r="C64" s="4">
        <v>66291052.280000001</v>
      </c>
      <c r="D64" s="4">
        <f t="shared" si="0"/>
        <v>66291052.280000001</v>
      </c>
      <c r="E64" s="4">
        <v>0</v>
      </c>
      <c r="F64" s="4">
        <v>0</v>
      </c>
      <c r="G64" s="4">
        <f t="shared" si="1"/>
        <v>66291052.280000001</v>
      </c>
      <c r="H64" s="7">
        <v>7900</v>
      </c>
    </row>
    <row r="65" spans="1:8" x14ac:dyDescent="0.2">
      <c r="A65" s="13" t="s">
        <v>127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4">
        <v>0</v>
      </c>
    </row>
    <row r="66" spans="1:8" x14ac:dyDescent="0.2">
      <c r="A66" s="29" t="s">
        <v>36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7">
        <v>8100</v>
      </c>
    </row>
    <row r="67" spans="1:8" x14ac:dyDescent="0.2">
      <c r="A67" s="29" t="s">
        <v>37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7">
        <v>8300</v>
      </c>
    </row>
    <row r="68" spans="1:8" x14ac:dyDescent="0.2">
      <c r="A68" s="29" t="s">
        <v>38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7">
        <v>8500</v>
      </c>
    </row>
    <row r="69" spans="1:8" x14ac:dyDescent="0.2">
      <c r="A69" s="13" t="s">
        <v>61</v>
      </c>
      <c r="B69" s="9">
        <f>SUM(B70:B76)</f>
        <v>815000</v>
      </c>
      <c r="C69" s="9">
        <f>SUM(C70:C76)</f>
        <v>0</v>
      </c>
      <c r="D69" s="9">
        <f t="shared" si="0"/>
        <v>815000</v>
      </c>
      <c r="E69" s="9">
        <f>SUM(E70:E76)</f>
        <v>0</v>
      </c>
      <c r="F69" s="9">
        <f>SUM(F70:F76)</f>
        <v>0</v>
      </c>
      <c r="G69" s="9">
        <f t="shared" si="1"/>
        <v>815000</v>
      </c>
      <c r="H69" s="14">
        <v>0</v>
      </c>
    </row>
    <row r="70" spans="1:8" x14ac:dyDescent="0.2">
      <c r="A70" s="29" t="s">
        <v>110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7">
        <v>9100</v>
      </c>
    </row>
    <row r="71" spans="1:8" x14ac:dyDescent="0.2">
      <c r="A71" s="29" t="s">
        <v>111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7">
        <v>9200</v>
      </c>
    </row>
    <row r="72" spans="1:8" x14ac:dyDescent="0.2">
      <c r="A72" s="29" t="s">
        <v>112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7">
        <v>9300</v>
      </c>
    </row>
    <row r="73" spans="1:8" x14ac:dyDescent="0.2">
      <c r="A73" s="29" t="s">
        <v>113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7">
        <v>9400</v>
      </c>
    </row>
    <row r="74" spans="1:8" x14ac:dyDescent="0.2">
      <c r="A74" s="29" t="s">
        <v>114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7">
        <v>9500</v>
      </c>
    </row>
    <row r="75" spans="1:8" x14ac:dyDescent="0.2">
      <c r="A75" s="29" t="s">
        <v>115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7">
        <v>9600</v>
      </c>
    </row>
    <row r="76" spans="1:8" x14ac:dyDescent="0.2">
      <c r="A76" s="36" t="s">
        <v>116</v>
      </c>
      <c r="B76" s="10">
        <v>815000</v>
      </c>
      <c r="C76" s="10">
        <v>0</v>
      </c>
      <c r="D76" s="10">
        <f t="shared" si="2"/>
        <v>815000</v>
      </c>
      <c r="E76" s="10">
        <v>0</v>
      </c>
      <c r="F76" s="10">
        <v>0</v>
      </c>
      <c r="G76" s="10">
        <f t="shared" si="3"/>
        <v>815000</v>
      </c>
      <c r="H76" s="7">
        <v>9900</v>
      </c>
    </row>
    <row r="77" spans="1:8" x14ac:dyDescent="0.2">
      <c r="A77" s="38" t="s">
        <v>50</v>
      </c>
      <c r="B77" s="11">
        <f t="shared" ref="B77:G77" si="4">SUM(B5+B13+B23+B33+B43+B53+B57+B65+B69)</f>
        <v>266974757.62999997</v>
      </c>
      <c r="C77" s="11">
        <f t="shared" si="4"/>
        <v>287275306.11000001</v>
      </c>
      <c r="D77" s="11">
        <f t="shared" si="4"/>
        <v>554250063.74000001</v>
      </c>
      <c r="E77" s="11">
        <f t="shared" si="4"/>
        <v>297588583.25999999</v>
      </c>
      <c r="F77" s="11">
        <f t="shared" si="4"/>
        <v>291715322.03999996</v>
      </c>
      <c r="G77" s="11">
        <f t="shared" si="4"/>
        <v>256661480.47999996</v>
      </c>
    </row>
    <row r="79" spans="1:8" x14ac:dyDescent="0.2">
      <c r="A79" s="1" t="s">
        <v>120</v>
      </c>
    </row>
    <row r="85" spans="1:5" x14ac:dyDescent="0.2">
      <c r="A85" s="27"/>
      <c r="B85"/>
      <c r="C85"/>
      <c r="D85" s="46"/>
      <c r="E85" s="46"/>
    </row>
    <row r="86" spans="1:5" x14ac:dyDescent="0.2">
      <c r="A86" s="27"/>
      <c r="B86"/>
      <c r="C86"/>
      <c r="D86" s="46"/>
      <c r="E86" s="46"/>
    </row>
  </sheetData>
  <sheetProtection formatCells="0" formatColumns="0" formatRows="0" autoFilter="0"/>
  <mergeCells count="4">
    <mergeCell ref="A1:G1"/>
    <mergeCell ref="G2:G3"/>
    <mergeCell ref="D85:E85"/>
    <mergeCell ref="D86:E86"/>
  </mergeCells>
  <printOptions horizontalCentered="1" gridLines="1"/>
  <pageMargins left="0.31496062992125984" right="0.11811023622047245" top="0.55118110236220474" bottom="0.55118110236220474" header="0.31496062992125984" footer="0.31496062992125984"/>
  <pageSetup scale="90" orientation="landscape" r:id="rId1"/>
  <headerFooter>
    <oddFooter>&amp;R&amp;9Página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3"/>
  <sheetViews>
    <sheetView showGridLines="0" zoomScaleNormal="100" workbookViewId="0">
      <selection sqref="A1:G16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0.1" customHeight="1" x14ac:dyDescent="0.2">
      <c r="A1" s="41" t="s">
        <v>130</v>
      </c>
      <c r="B1" s="42"/>
      <c r="C1" s="42"/>
      <c r="D1" s="42"/>
      <c r="E1" s="42"/>
      <c r="F1" s="42"/>
      <c r="G1" s="43"/>
    </row>
    <row r="2" spans="1:7" x14ac:dyDescent="0.2">
      <c r="A2" s="40"/>
      <c r="B2" s="16"/>
      <c r="C2" s="17"/>
      <c r="D2" s="15" t="s">
        <v>57</v>
      </c>
      <c r="E2" s="17"/>
      <c r="F2" s="18"/>
      <c r="G2" s="44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5"/>
    </row>
    <row r="4" spans="1:7" x14ac:dyDescent="0.2">
      <c r="A4" s="25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4"/>
      <c r="B5" s="19"/>
      <c r="C5" s="19"/>
      <c r="D5" s="19"/>
      <c r="E5" s="19"/>
      <c r="F5" s="19"/>
      <c r="G5" s="19"/>
    </row>
    <row r="6" spans="1:7" x14ac:dyDescent="0.2">
      <c r="A6" s="33" t="s">
        <v>0</v>
      </c>
      <c r="B6" s="4">
        <v>247728600.69</v>
      </c>
      <c r="C6" s="4">
        <v>67136396.519999996</v>
      </c>
      <c r="D6" s="4">
        <f>B6+C6</f>
        <v>314864997.20999998</v>
      </c>
      <c r="E6" s="4">
        <v>199958660.25</v>
      </c>
      <c r="F6" s="4">
        <v>194085399.03</v>
      </c>
      <c r="G6" s="4">
        <f>D6-E6</f>
        <v>114906336.95999998</v>
      </c>
    </row>
    <row r="7" spans="1:7" x14ac:dyDescent="0.2">
      <c r="A7" s="33"/>
      <c r="B7" s="4"/>
      <c r="C7" s="4"/>
      <c r="D7" s="4"/>
      <c r="E7" s="4"/>
      <c r="F7" s="4"/>
      <c r="G7" s="4"/>
    </row>
    <row r="8" spans="1:7" x14ac:dyDescent="0.2">
      <c r="A8" s="33" t="s">
        <v>1</v>
      </c>
      <c r="B8" s="4">
        <v>18431156.940000001</v>
      </c>
      <c r="C8" s="4">
        <v>220138909.59</v>
      </c>
      <c r="D8" s="4">
        <f>B8+C8</f>
        <v>238570066.53</v>
      </c>
      <c r="E8" s="4">
        <v>97629923.010000005</v>
      </c>
      <c r="F8" s="4">
        <v>97629923.010000005</v>
      </c>
      <c r="G8" s="4">
        <f>D8-E8</f>
        <v>140940143.51999998</v>
      </c>
    </row>
    <row r="9" spans="1:7" x14ac:dyDescent="0.2">
      <c r="A9" s="33"/>
      <c r="B9" s="4"/>
      <c r="C9" s="4"/>
      <c r="D9" s="4"/>
      <c r="E9" s="4"/>
      <c r="F9" s="4"/>
      <c r="G9" s="4"/>
    </row>
    <row r="10" spans="1:7" x14ac:dyDescent="0.2">
      <c r="A10" s="33" t="s">
        <v>2</v>
      </c>
      <c r="B10" s="4">
        <v>815000</v>
      </c>
      <c r="C10" s="4">
        <v>0</v>
      </c>
      <c r="D10" s="4">
        <f>B10+C10</f>
        <v>815000</v>
      </c>
      <c r="E10" s="4">
        <v>0</v>
      </c>
      <c r="F10" s="4">
        <v>0</v>
      </c>
      <c r="G10" s="4">
        <f>D10-E10</f>
        <v>815000</v>
      </c>
    </row>
    <row r="11" spans="1:7" x14ac:dyDescent="0.2">
      <c r="A11" s="33"/>
      <c r="B11" s="4"/>
      <c r="C11" s="4"/>
      <c r="D11" s="4"/>
      <c r="E11" s="4"/>
      <c r="F11" s="4"/>
      <c r="G11" s="4"/>
    </row>
    <row r="12" spans="1:7" x14ac:dyDescent="0.2">
      <c r="A12" s="33" t="s">
        <v>39</v>
      </c>
      <c r="B12" s="4">
        <v>0</v>
      </c>
      <c r="C12" s="4">
        <v>0</v>
      </c>
      <c r="D12" s="4">
        <f>B12+C12</f>
        <v>0</v>
      </c>
      <c r="E12" s="4">
        <v>0</v>
      </c>
      <c r="F12" s="4">
        <v>0</v>
      </c>
      <c r="G12" s="4">
        <f>D12-E12</f>
        <v>0</v>
      </c>
    </row>
    <row r="13" spans="1:7" x14ac:dyDescent="0.2">
      <c r="A13" s="33"/>
      <c r="B13" s="4"/>
      <c r="C13" s="4"/>
      <c r="D13" s="4"/>
      <c r="E13" s="4"/>
      <c r="F13" s="4"/>
      <c r="G13" s="4"/>
    </row>
    <row r="14" spans="1:7" x14ac:dyDescent="0.2">
      <c r="A14" s="37" t="s">
        <v>36</v>
      </c>
      <c r="B14" s="4">
        <v>0</v>
      </c>
      <c r="C14" s="4">
        <v>0</v>
      </c>
      <c r="D14" s="4">
        <f>B14+C14</f>
        <v>0</v>
      </c>
      <c r="E14" s="4">
        <v>0</v>
      </c>
      <c r="F14" s="4">
        <v>0</v>
      </c>
      <c r="G14" s="4">
        <f>D14-E14</f>
        <v>0</v>
      </c>
    </row>
    <row r="15" spans="1:7" x14ac:dyDescent="0.2">
      <c r="A15" s="30"/>
      <c r="B15" s="10"/>
      <c r="C15" s="10"/>
      <c r="D15" s="10"/>
      <c r="E15" s="10"/>
      <c r="F15" s="10"/>
      <c r="G15" s="10"/>
    </row>
    <row r="16" spans="1:7" x14ac:dyDescent="0.2">
      <c r="A16" s="38" t="s">
        <v>50</v>
      </c>
      <c r="B16" s="11">
        <f t="shared" ref="B16:G16" si="0">SUM(B6+B8+B10+B12+B14)</f>
        <v>266974757.63</v>
      </c>
      <c r="C16" s="11">
        <f t="shared" si="0"/>
        <v>287275306.11000001</v>
      </c>
      <c r="D16" s="11">
        <f t="shared" si="0"/>
        <v>554250063.74000001</v>
      </c>
      <c r="E16" s="11">
        <f t="shared" si="0"/>
        <v>297588583.25999999</v>
      </c>
      <c r="F16" s="11">
        <f t="shared" si="0"/>
        <v>291715322.04000002</v>
      </c>
      <c r="G16" s="11">
        <f t="shared" si="0"/>
        <v>256661480.47999996</v>
      </c>
    </row>
    <row r="22" spans="1:5" x14ac:dyDescent="0.2">
      <c r="A22" s="27"/>
      <c r="B22"/>
      <c r="C22"/>
      <c r="D22" s="46"/>
      <c r="E22" s="46"/>
    </row>
    <row r="23" spans="1:5" x14ac:dyDescent="0.2">
      <c r="A23" s="27"/>
      <c r="B23"/>
      <c r="C23"/>
      <c r="D23" s="46"/>
      <c r="E23" s="46"/>
    </row>
  </sheetData>
  <sheetProtection formatCells="0" formatColumns="0" formatRows="0" autoFilter="0"/>
  <mergeCells count="4">
    <mergeCell ref="G2:G3"/>
    <mergeCell ref="A1:G1"/>
    <mergeCell ref="D22:E22"/>
    <mergeCell ref="D23:E23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showGridLines="0" topLeftCell="A22" zoomScale="80" zoomScaleNormal="80" workbookViewId="0">
      <selection activeCell="A35" sqref="A35:G5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47" t="s">
        <v>141</v>
      </c>
      <c r="B1" s="48"/>
      <c r="C1" s="48"/>
      <c r="D1" s="48"/>
      <c r="E1" s="48"/>
      <c r="F1" s="48"/>
      <c r="G1" s="49"/>
    </row>
    <row r="2" spans="1:7" ht="12.6" customHeight="1" x14ac:dyDescent="0.2">
      <c r="A2" s="21"/>
      <c r="B2" s="20"/>
      <c r="C2" s="20"/>
      <c r="D2" s="20"/>
      <c r="E2" s="20"/>
      <c r="F2" s="20"/>
      <c r="G2" s="22"/>
    </row>
    <row r="3" spans="1:7" x14ac:dyDescent="0.2">
      <c r="A3" s="40"/>
      <c r="B3" s="16"/>
      <c r="C3" s="17"/>
      <c r="D3" s="15" t="s">
        <v>57</v>
      </c>
      <c r="E3" s="17"/>
      <c r="F3" s="18"/>
      <c r="G3" s="44" t="s">
        <v>56</v>
      </c>
    </row>
    <row r="4" spans="1:7" ht="24.95" customHeight="1" x14ac:dyDescent="0.2">
      <c r="A4" s="28" t="s">
        <v>51</v>
      </c>
      <c r="B4" s="2" t="s">
        <v>52</v>
      </c>
      <c r="C4" s="2" t="s">
        <v>117</v>
      </c>
      <c r="D4" s="2" t="s">
        <v>53</v>
      </c>
      <c r="E4" s="2" t="s">
        <v>54</v>
      </c>
      <c r="F4" s="2" t="s">
        <v>55</v>
      </c>
      <c r="G4" s="45"/>
    </row>
    <row r="5" spans="1:7" x14ac:dyDescent="0.2">
      <c r="A5" s="25"/>
      <c r="B5" s="3">
        <v>1</v>
      </c>
      <c r="C5" s="3">
        <v>2</v>
      </c>
      <c r="D5" s="3" t="s">
        <v>118</v>
      </c>
      <c r="E5" s="3">
        <v>4</v>
      </c>
      <c r="F5" s="3">
        <v>5</v>
      </c>
      <c r="G5" s="3" t="s">
        <v>119</v>
      </c>
    </row>
    <row r="6" spans="1:7" x14ac:dyDescent="0.2">
      <c r="A6" s="23"/>
      <c r="B6" s="5"/>
      <c r="C6" s="5"/>
      <c r="D6" s="5"/>
      <c r="E6" s="5"/>
      <c r="F6" s="5"/>
      <c r="G6" s="5"/>
    </row>
    <row r="7" spans="1:7" x14ac:dyDescent="0.2">
      <c r="A7" s="32" t="s">
        <v>131</v>
      </c>
      <c r="B7" s="4">
        <v>8035190.4800000004</v>
      </c>
      <c r="C7" s="4">
        <v>6951647.4400000004</v>
      </c>
      <c r="D7" s="4">
        <f>B7+C7</f>
        <v>14986837.920000002</v>
      </c>
      <c r="E7" s="4">
        <v>11030269.09</v>
      </c>
      <c r="F7" s="4">
        <v>10849683.25</v>
      </c>
      <c r="G7" s="4">
        <f>D7-E7</f>
        <v>3956568.8300000019</v>
      </c>
    </row>
    <row r="8" spans="1:7" x14ac:dyDescent="0.2">
      <c r="A8" s="32" t="s">
        <v>132</v>
      </c>
      <c r="B8" s="4">
        <v>53828424.630000003</v>
      </c>
      <c r="C8" s="4">
        <v>67884709.469999999</v>
      </c>
      <c r="D8" s="4">
        <f t="shared" ref="D8:D13" si="0">B8+C8</f>
        <v>121713134.09999999</v>
      </c>
      <c r="E8" s="4">
        <v>44709366.57</v>
      </c>
      <c r="F8" s="4">
        <v>43748880.630000003</v>
      </c>
      <c r="G8" s="4">
        <f t="shared" ref="G8:G13" si="1">D8-E8</f>
        <v>77003767.530000001</v>
      </c>
    </row>
    <row r="9" spans="1:7" x14ac:dyDescent="0.2">
      <c r="A9" s="32" t="s">
        <v>133</v>
      </c>
      <c r="B9" s="4">
        <v>68813728.980000004</v>
      </c>
      <c r="C9" s="4">
        <v>4281817.74</v>
      </c>
      <c r="D9" s="4">
        <f t="shared" si="0"/>
        <v>73095546.719999999</v>
      </c>
      <c r="E9" s="4">
        <v>65912395.259999998</v>
      </c>
      <c r="F9" s="4">
        <v>63406475.740000002</v>
      </c>
      <c r="G9" s="4">
        <f t="shared" si="1"/>
        <v>7183151.4600000009</v>
      </c>
    </row>
    <row r="10" spans="1:7" x14ac:dyDescent="0.2">
      <c r="A10" s="32" t="s">
        <v>134</v>
      </c>
      <c r="B10" s="4">
        <v>28312344.43</v>
      </c>
      <c r="C10" s="4">
        <v>190708168.61000001</v>
      </c>
      <c r="D10" s="4">
        <f t="shared" si="0"/>
        <v>219020513.04000002</v>
      </c>
      <c r="E10" s="4">
        <v>81617048.950000003</v>
      </c>
      <c r="F10" s="4">
        <v>81240249.939999998</v>
      </c>
      <c r="G10" s="4">
        <f t="shared" si="1"/>
        <v>137403464.09000003</v>
      </c>
    </row>
    <row r="11" spans="1:7" x14ac:dyDescent="0.2">
      <c r="A11" s="32" t="s">
        <v>135</v>
      </c>
      <c r="B11" s="4">
        <v>28424048.73</v>
      </c>
      <c r="C11" s="4">
        <v>1287803.5900000001</v>
      </c>
      <c r="D11" s="4">
        <f t="shared" si="0"/>
        <v>29711852.32</v>
      </c>
      <c r="E11" s="4">
        <v>26486366.670000002</v>
      </c>
      <c r="F11" s="4">
        <v>25778068.440000001</v>
      </c>
      <c r="G11" s="4">
        <f t="shared" si="1"/>
        <v>3225485.6499999985</v>
      </c>
    </row>
    <row r="12" spans="1:7" x14ac:dyDescent="0.2">
      <c r="A12" s="32" t="s">
        <v>136</v>
      </c>
      <c r="B12" s="4">
        <v>2770390.94</v>
      </c>
      <c r="C12" s="4">
        <v>1206282</v>
      </c>
      <c r="D12" s="4">
        <f t="shared" si="0"/>
        <v>3976672.94</v>
      </c>
      <c r="E12" s="4">
        <v>2237029.66</v>
      </c>
      <c r="F12" s="4">
        <v>2138865.65</v>
      </c>
      <c r="G12" s="4">
        <f t="shared" si="1"/>
        <v>1739643.2799999998</v>
      </c>
    </row>
    <row r="13" spans="1:7" x14ac:dyDescent="0.2">
      <c r="A13" s="32" t="s">
        <v>137</v>
      </c>
      <c r="B13" s="4">
        <v>6679994.2000000002</v>
      </c>
      <c r="C13" s="4">
        <v>567920.88</v>
      </c>
      <c r="D13" s="4">
        <f t="shared" si="0"/>
        <v>7247915.0800000001</v>
      </c>
      <c r="E13" s="4">
        <v>3601041.42</v>
      </c>
      <c r="F13" s="4">
        <v>3485933.91</v>
      </c>
      <c r="G13" s="4">
        <f t="shared" si="1"/>
        <v>3646873.66</v>
      </c>
    </row>
    <row r="14" spans="1:7" x14ac:dyDescent="0.2">
      <c r="A14" s="32" t="s">
        <v>138</v>
      </c>
      <c r="B14" s="4">
        <v>17743155.23</v>
      </c>
      <c r="C14" s="4">
        <v>-609137.81999999995</v>
      </c>
      <c r="D14" s="4">
        <f t="shared" ref="D14" si="2">B14+C14</f>
        <v>17134017.41</v>
      </c>
      <c r="E14" s="4">
        <v>8611181.9499999993</v>
      </c>
      <c r="F14" s="4">
        <v>8479529.5399999991</v>
      </c>
      <c r="G14" s="4">
        <f t="shared" ref="G14" si="3">D14-E14</f>
        <v>8522835.4600000009</v>
      </c>
    </row>
    <row r="15" spans="1:7" x14ac:dyDescent="0.2">
      <c r="A15" s="32" t="s">
        <v>139</v>
      </c>
      <c r="B15" s="4">
        <v>28847426.75</v>
      </c>
      <c r="C15" s="4">
        <v>9077345.8699999992</v>
      </c>
      <c r="D15" s="4">
        <f t="shared" ref="D15" si="4">B15+C15</f>
        <v>37924772.619999997</v>
      </c>
      <c r="E15" s="4">
        <v>30776882.02</v>
      </c>
      <c r="F15" s="4">
        <v>30300976.73</v>
      </c>
      <c r="G15" s="4">
        <f t="shared" ref="G15" si="5">D15-E15</f>
        <v>7147890.5999999978</v>
      </c>
    </row>
    <row r="16" spans="1:7" x14ac:dyDescent="0.2">
      <c r="A16" s="32" t="s">
        <v>140</v>
      </c>
      <c r="B16" s="4">
        <v>23520053.260000002</v>
      </c>
      <c r="C16" s="4">
        <v>5918748.3300000001</v>
      </c>
      <c r="D16" s="4">
        <f t="shared" ref="D16" si="6">B16+C16</f>
        <v>29438801.590000004</v>
      </c>
      <c r="E16" s="4">
        <v>22607001.670000002</v>
      </c>
      <c r="F16" s="4">
        <v>22286658.210000001</v>
      </c>
      <c r="G16" s="4">
        <f t="shared" ref="G16" si="7">D16-E16</f>
        <v>6831799.9200000018</v>
      </c>
    </row>
    <row r="17" spans="1:7" x14ac:dyDescent="0.2">
      <c r="A17" s="32"/>
      <c r="B17" s="4"/>
      <c r="C17" s="4"/>
      <c r="D17" s="4"/>
      <c r="E17" s="4"/>
      <c r="F17" s="4"/>
      <c r="G17" s="4"/>
    </row>
    <row r="18" spans="1:7" x14ac:dyDescent="0.2">
      <c r="A18" s="34" t="s">
        <v>50</v>
      </c>
      <c r="B18" s="12">
        <f t="shared" ref="B18:G18" si="8">SUM(B7:B17)</f>
        <v>266974757.62999997</v>
      </c>
      <c r="C18" s="12">
        <f t="shared" si="8"/>
        <v>287275306.10999995</v>
      </c>
      <c r="D18" s="12">
        <f t="shared" si="8"/>
        <v>554250063.74000001</v>
      </c>
      <c r="E18" s="12">
        <f t="shared" si="8"/>
        <v>297588583.25999999</v>
      </c>
      <c r="F18" s="12">
        <f t="shared" si="8"/>
        <v>291715322.03999996</v>
      </c>
      <c r="G18" s="12">
        <f t="shared" si="8"/>
        <v>256661480.48000002</v>
      </c>
    </row>
    <row r="21" spans="1:7" ht="45" customHeight="1" x14ac:dyDescent="0.2">
      <c r="A21" s="47" t="s">
        <v>142</v>
      </c>
      <c r="B21" s="48"/>
      <c r="C21" s="48"/>
      <c r="D21" s="48"/>
      <c r="E21" s="48"/>
      <c r="F21" s="48"/>
      <c r="G21" s="49"/>
    </row>
    <row r="22" spans="1:7" ht="15" customHeight="1" x14ac:dyDescent="0.2">
      <c r="A22" s="21"/>
      <c r="B22" s="20"/>
      <c r="C22" s="20"/>
      <c r="D22" s="20"/>
      <c r="E22" s="20"/>
      <c r="F22" s="20"/>
      <c r="G22" s="22"/>
    </row>
    <row r="23" spans="1:7" x14ac:dyDescent="0.2">
      <c r="A23" s="40"/>
      <c r="B23" s="16"/>
      <c r="C23" s="17"/>
      <c r="D23" s="15" t="s">
        <v>57</v>
      </c>
      <c r="E23" s="17"/>
      <c r="F23" s="18"/>
      <c r="G23" s="44" t="s">
        <v>56</v>
      </c>
    </row>
    <row r="24" spans="1:7" ht="22.5" x14ac:dyDescent="0.2">
      <c r="A24" s="28" t="s">
        <v>51</v>
      </c>
      <c r="B24" s="2" t="s">
        <v>52</v>
      </c>
      <c r="C24" s="2" t="s">
        <v>117</v>
      </c>
      <c r="D24" s="2" t="s">
        <v>53</v>
      </c>
      <c r="E24" s="2" t="s">
        <v>54</v>
      </c>
      <c r="F24" s="2" t="s">
        <v>55</v>
      </c>
      <c r="G24" s="45"/>
    </row>
    <row r="25" spans="1:7" x14ac:dyDescent="0.2">
      <c r="A25" s="25"/>
      <c r="B25" s="3">
        <v>1</v>
      </c>
      <c r="C25" s="3">
        <v>2</v>
      </c>
      <c r="D25" s="3" t="s">
        <v>118</v>
      </c>
      <c r="E25" s="3">
        <v>4</v>
      </c>
      <c r="F25" s="3">
        <v>5</v>
      </c>
      <c r="G25" s="3" t="s">
        <v>119</v>
      </c>
    </row>
    <row r="26" spans="1:7" x14ac:dyDescent="0.2">
      <c r="A26" s="24"/>
      <c r="B26" s="19"/>
      <c r="C26" s="19"/>
      <c r="D26" s="19"/>
      <c r="E26" s="19"/>
      <c r="F26" s="19"/>
      <c r="G26" s="19"/>
    </row>
    <row r="27" spans="1:7" x14ac:dyDescent="0.2">
      <c r="A27" s="35" t="s">
        <v>8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35" t="s">
        <v>9</v>
      </c>
      <c r="B28" s="4">
        <v>0</v>
      </c>
      <c r="C28" s="4">
        <v>0</v>
      </c>
      <c r="D28" s="4">
        <f t="shared" ref="D28:D30" si="9">B28+C28</f>
        <v>0</v>
      </c>
      <c r="E28" s="4">
        <v>0</v>
      </c>
      <c r="F28" s="4">
        <v>0</v>
      </c>
      <c r="G28" s="4">
        <f t="shared" ref="G28:G30" si="10">D28-E28</f>
        <v>0</v>
      </c>
    </row>
    <row r="29" spans="1:7" x14ac:dyDescent="0.2">
      <c r="A29" s="35" t="s">
        <v>10</v>
      </c>
      <c r="B29" s="4">
        <v>0</v>
      </c>
      <c r="C29" s="4">
        <v>0</v>
      </c>
      <c r="D29" s="4">
        <f t="shared" si="9"/>
        <v>0</v>
      </c>
      <c r="E29" s="4">
        <v>0</v>
      </c>
      <c r="F29" s="4">
        <v>0</v>
      </c>
      <c r="G29" s="4">
        <f t="shared" si="10"/>
        <v>0</v>
      </c>
    </row>
    <row r="30" spans="1:7" x14ac:dyDescent="0.2">
      <c r="A30" s="35" t="s">
        <v>121</v>
      </c>
      <c r="B30" s="4">
        <v>0</v>
      </c>
      <c r="C30" s="4">
        <v>0</v>
      </c>
      <c r="D30" s="4">
        <f t="shared" si="9"/>
        <v>0</v>
      </c>
      <c r="E30" s="4">
        <v>0</v>
      </c>
      <c r="F30" s="4">
        <v>0</v>
      </c>
      <c r="G30" s="4">
        <f t="shared" si="10"/>
        <v>0</v>
      </c>
    </row>
    <row r="31" spans="1:7" x14ac:dyDescent="0.2">
      <c r="A31" s="35"/>
      <c r="B31" s="4"/>
      <c r="C31" s="4"/>
      <c r="D31" s="4"/>
      <c r="E31" s="4"/>
      <c r="F31" s="4"/>
      <c r="G31" s="4"/>
    </row>
    <row r="32" spans="1:7" x14ac:dyDescent="0.2">
      <c r="A32" s="34" t="s">
        <v>50</v>
      </c>
      <c r="B32" s="12">
        <f t="shared" ref="B32:G32" si="11">SUM(B27:B30)</f>
        <v>0</v>
      </c>
      <c r="C32" s="12">
        <f t="shared" si="11"/>
        <v>0</v>
      </c>
      <c r="D32" s="12">
        <f t="shared" si="11"/>
        <v>0</v>
      </c>
      <c r="E32" s="12">
        <f t="shared" si="11"/>
        <v>0</v>
      </c>
      <c r="F32" s="12">
        <f t="shared" si="11"/>
        <v>0</v>
      </c>
      <c r="G32" s="12">
        <f t="shared" si="11"/>
        <v>0</v>
      </c>
    </row>
    <row r="35" spans="1:7" ht="45" customHeight="1" x14ac:dyDescent="0.2">
      <c r="A35" s="41" t="s">
        <v>143</v>
      </c>
      <c r="B35" s="42"/>
      <c r="C35" s="42"/>
      <c r="D35" s="42"/>
      <c r="E35" s="42"/>
      <c r="F35" s="42"/>
      <c r="G35" s="43"/>
    </row>
    <row r="36" spans="1:7" x14ac:dyDescent="0.2">
      <c r="A36" s="40"/>
      <c r="B36" s="16"/>
      <c r="C36" s="17"/>
      <c r="D36" s="15" t="s">
        <v>57</v>
      </c>
      <c r="E36" s="17"/>
      <c r="F36" s="18"/>
      <c r="G36" s="44" t="s">
        <v>56</v>
      </c>
    </row>
    <row r="37" spans="1:7" ht="22.5" x14ac:dyDescent="0.2">
      <c r="A37" s="28" t="s">
        <v>51</v>
      </c>
      <c r="B37" s="2" t="s">
        <v>52</v>
      </c>
      <c r="C37" s="2" t="s">
        <v>117</v>
      </c>
      <c r="D37" s="2" t="s">
        <v>53</v>
      </c>
      <c r="E37" s="2" t="s">
        <v>54</v>
      </c>
      <c r="F37" s="2" t="s">
        <v>55</v>
      </c>
      <c r="G37" s="45"/>
    </row>
    <row r="38" spans="1:7" x14ac:dyDescent="0.2">
      <c r="A38" s="25"/>
      <c r="B38" s="3">
        <v>1</v>
      </c>
      <c r="C38" s="3">
        <v>2</v>
      </c>
      <c r="D38" s="3" t="s">
        <v>118</v>
      </c>
      <c r="E38" s="3">
        <v>4</v>
      </c>
      <c r="F38" s="3">
        <v>5</v>
      </c>
      <c r="G38" s="3" t="s">
        <v>119</v>
      </c>
    </row>
    <row r="39" spans="1:7" x14ac:dyDescent="0.2">
      <c r="A39" s="24"/>
      <c r="B39" s="19"/>
      <c r="C39" s="19"/>
      <c r="D39" s="19"/>
      <c r="E39" s="19"/>
      <c r="F39" s="19"/>
      <c r="G39" s="19"/>
    </row>
    <row r="40" spans="1:7" x14ac:dyDescent="0.2">
      <c r="A40" s="26" t="s">
        <v>12</v>
      </c>
      <c r="B40" s="4">
        <v>266974757.63</v>
      </c>
      <c r="C40" s="4">
        <v>287275306.11000001</v>
      </c>
      <c r="D40" s="4">
        <f t="shared" ref="D40:D52" si="12">B40+C40</f>
        <v>554250063.74000001</v>
      </c>
      <c r="E40" s="4">
        <v>297588583.25999999</v>
      </c>
      <c r="F40" s="4">
        <v>291715322.04000002</v>
      </c>
      <c r="G40" s="4">
        <f t="shared" ref="G40:G52" si="13">D40-E40</f>
        <v>256661480.48000002</v>
      </c>
    </row>
    <row r="41" spans="1:7" x14ac:dyDescent="0.2">
      <c r="A41" s="26"/>
      <c r="B41" s="4"/>
      <c r="C41" s="4"/>
      <c r="D41" s="4"/>
      <c r="E41" s="4"/>
      <c r="F41" s="4"/>
      <c r="G41" s="4"/>
    </row>
    <row r="42" spans="1:7" x14ac:dyDescent="0.2">
      <c r="A42" s="26" t="s">
        <v>11</v>
      </c>
      <c r="B42" s="4">
        <v>0</v>
      </c>
      <c r="C42" s="4">
        <v>0</v>
      </c>
      <c r="D42" s="4">
        <f t="shared" si="12"/>
        <v>0</v>
      </c>
      <c r="E42" s="4">
        <v>0</v>
      </c>
      <c r="F42" s="4">
        <v>0</v>
      </c>
      <c r="G42" s="4">
        <f t="shared" si="13"/>
        <v>0</v>
      </c>
    </row>
    <row r="43" spans="1:7" x14ac:dyDescent="0.2">
      <c r="A43" s="26"/>
      <c r="B43" s="4"/>
      <c r="C43" s="4"/>
      <c r="D43" s="4"/>
      <c r="E43" s="4"/>
      <c r="F43" s="4"/>
      <c r="G43" s="4"/>
    </row>
    <row r="44" spans="1:7" x14ac:dyDescent="0.2">
      <c r="A44" s="26" t="s">
        <v>13</v>
      </c>
      <c r="B44" s="4">
        <v>0</v>
      </c>
      <c r="C44" s="4">
        <v>0</v>
      </c>
      <c r="D44" s="4">
        <f t="shared" si="12"/>
        <v>0</v>
      </c>
      <c r="E44" s="4">
        <v>0</v>
      </c>
      <c r="F44" s="4">
        <v>0</v>
      </c>
      <c r="G44" s="4">
        <f t="shared" si="13"/>
        <v>0</v>
      </c>
    </row>
    <row r="45" spans="1:7" x14ac:dyDescent="0.2">
      <c r="A45" s="26"/>
      <c r="B45" s="4"/>
      <c r="C45" s="4"/>
      <c r="D45" s="4"/>
      <c r="E45" s="4"/>
      <c r="F45" s="4"/>
      <c r="G45" s="4"/>
    </row>
    <row r="46" spans="1:7" x14ac:dyDescent="0.2">
      <c r="A46" s="26" t="s">
        <v>25</v>
      </c>
      <c r="B46" s="4">
        <v>0</v>
      </c>
      <c r="C46" s="4">
        <v>0</v>
      </c>
      <c r="D46" s="4">
        <f t="shared" si="12"/>
        <v>0</v>
      </c>
      <c r="E46" s="4">
        <v>0</v>
      </c>
      <c r="F46" s="4">
        <v>0</v>
      </c>
      <c r="G46" s="4">
        <f t="shared" si="13"/>
        <v>0</v>
      </c>
    </row>
    <row r="47" spans="1:7" x14ac:dyDescent="0.2">
      <c r="A47" s="26"/>
      <c r="B47" s="4"/>
      <c r="C47" s="4"/>
      <c r="D47" s="4"/>
      <c r="E47" s="4"/>
      <c r="F47" s="4"/>
      <c r="G47" s="4"/>
    </row>
    <row r="48" spans="1:7" ht="22.5" x14ac:dyDescent="0.2">
      <c r="A48" s="26" t="s">
        <v>26</v>
      </c>
      <c r="B48" s="4">
        <v>0</v>
      </c>
      <c r="C48" s="4">
        <v>0</v>
      </c>
      <c r="D48" s="4">
        <f t="shared" si="12"/>
        <v>0</v>
      </c>
      <c r="E48" s="4">
        <v>0</v>
      </c>
      <c r="F48" s="4">
        <v>0</v>
      </c>
      <c r="G48" s="4">
        <f t="shared" si="13"/>
        <v>0</v>
      </c>
    </row>
    <row r="49" spans="1:7" x14ac:dyDescent="0.2">
      <c r="A49" s="26"/>
      <c r="B49" s="4"/>
      <c r="C49" s="4"/>
      <c r="D49" s="4"/>
      <c r="E49" s="4"/>
      <c r="F49" s="4"/>
      <c r="G49" s="4"/>
    </row>
    <row r="50" spans="1:7" x14ac:dyDescent="0.2">
      <c r="A50" s="26" t="s">
        <v>128</v>
      </c>
      <c r="B50" s="4">
        <v>0</v>
      </c>
      <c r="C50" s="4">
        <v>0</v>
      </c>
      <c r="D50" s="4">
        <f t="shared" si="12"/>
        <v>0</v>
      </c>
      <c r="E50" s="4">
        <v>0</v>
      </c>
      <c r="F50" s="4">
        <v>0</v>
      </c>
      <c r="G50" s="4">
        <f t="shared" si="13"/>
        <v>0</v>
      </c>
    </row>
    <row r="51" spans="1:7" x14ac:dyDescent="0.2">
      <c r="A51" s="26"/>
      <c r="B51" s="4"/>
      <c r="C51" s="4"/>
      <c r="D51" s="4"/>
      <c r="E51" s="4"/>
      <c r="F51" s="4"/>
      <c r="G51" s="4"/>
    </row>
    <row r="52" spans="1:7" x14ac:dyDescent="0.2">
      <c r="A52" s="26" t="s">
        <v>14</v>
      </c>
      <c r="B52" s="4">
        <v>0</v>
      </c>
      <c r="C52" s="4">
        <v>0</v>
      </c>
      <c r="D52" s="4">
        <f t="shared" si="12"/>
        <v>0</v>
      </c>
      <c r="E52" s="4">
        <v>0</v>
      </c>
      <c r="F52" s="4">
        <v>0</v>
      </c>
      <c r="G52" s="4">
        <f t="shared" si="13"/>
        <v>0</v>
      </c>
    </row>
    <row r="53" spans="1:7" x14ac:dyDescent="0.2">
      <c r="A53" s="26"/>
      <c r="B53" s="4"/>
      <c r="C53" s="4"/>
      <c r="D53" s="4"/>
      <c r="E53" s="4"/>
      <c r="F53" s="4"/>
      <c r="G53" s="4"/>
    </row>
    <row r="54" spans="1:7" x14ac:dyDescent="0.2">
      <c r="A54" s="34" t="s">
        <v>50</v>
      </c>
      <c r="B54" s="12">
        <f t="shared" ref="B54:G54" si="14">SUM(B40:B52)</f>
        <v>266974757.63</v>
      </c>
      <c r="C54" s="12">
        <f t="shared" si="14"/>
        <v>287275306.11000001</v>
      </c>
      <c r="D54" s="12">
        <f t="shared" si="14"/>
        <v>554250063.74000001</v>
      </c>
      <c r="E54" s="12">
        <f t="shared" si="14"/>
        <v>297588583.25999999</v>
      </c>
      <c r="F54" s="12">
        <f t="shared" si="14"/>
        <v>291715322.04000002</v>
      </c>
      <c r="G54" s="12">
        <f t="shared" si="14"/>
        <v>256661480.48000002</v>
      </c>
    </row>
    <row r="56" spans="1:7" x14ac:dyDescent="0.2">
      <c r="A56" s="1" t="s">
        <v>120</v>
      </c>
    </row>
    <row r="62" spans="1:7" x14ac:dyDescent="0.2">
      <c r="A62" s="27"/>
      <c r="B62"/>
      <c r="C62"/>
      <c r="D62" s="46"/>
      <c r="E62" s="46"/>
    </row>
    <row r="63" spans="1:7" x14ac:dyDescent="0.2">
      <c r="A63" s="27"/>
      <c r="B63"/>
      <c r="C63"/>
      <c r="D63" s="46"/>
      <c r="E63" s="46"/>
    </row>
  </sheetData>
  <sheetProtection formatCells="0" formatColumns="0" formatRows="0" insertRows="0" deleteRows="0" autoFilter="0"/>
  <mergeCells count="8">
    <mergeCell ref="D62:E62"/>
    <mergeCell ref="D63:E63"/>
    <mergeCell ref="G3:G4"/>
    <mergeCell ref="A1:G1"/>
    <mergeCell ref="A21:G21"/>
    <mergeCell ref="G36:G37"/>
    <mergeCell ref="G23:G24"/>
    <mergeCell ref="A35:G35"/>
  </mergeCells>
  <printOptions horizontalCentered="1" gridLines="1"/>
  <pageMargins left="0.31496062992125984" right="0.31496062992125984" top="0.94488188976377963" bottom="0.55118110236220474" header="0.31496062992125984" footer="0.31496062992125984"/>
  <pageSetup paperSize="141" scale="85" orientation="landscape" r:id="rId1"/>
  <headerFooter>
    <oddFooter>&amp;R&amp;9Página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1"/>
  <sheetViews>
    <sheetView showGridLines="0" workbookViewId="0">
      <selection sqref="A1:G42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41" t="s">
        <v>144</v>
      </c>
      <c r="B1" s="42"/>
      <c r="C1" s="42"/>
      <c r="D1" s="42"/>
      <c r="E1" s="42"/>
      <c r="F1" s="42"/>
      <c r="G1" s="43"/>
    </row>
    <row r="2" spans="1:7" x14ac:dyDescent="0.2">
      <c r="A2" s="40"/>
      <c r="B2" s="16"/>
      <c r="C2" s="17"/>
      <c r="D2" s="15" t="s">
        <v>57</v>
      </c>
      <c r="E2" s="17"/>
      <c r="F2" s="18"/>
      <c r="G2" s="44" t="s">
        <v>56</v>
      </c>
    </row>
    <row r="3" spans="1:7" ht="24.95" customHeight="1" x14ac:dyDescent="0.2">
      <c r="A3" s="28" t="s">
        <v>51</v>
      </c>
      <c r="B3" s="2" t="s">
        <v>52</v>
      </c>
      <c r="C3" s="2" t="s">
        <v>117</v>
      </c>
      <c r="D3" s="2" t="s">
        <v>53</v>
      </c>
      <c r="E3" s="2" t="s">
        <v>54</v>
      </c>
      <c r="F3" s="2" t="s">
        <v>55</v>
      </c>
      <c r="G3" s="45"/>
    </row>
    <row r="4" spans="1:7" x14ac:dyDescent="0.2">
      <c r="A4" s="25"/>
      <c r="B4" s="3">
        <v>1</v>
      </c>
      <c r="C4" s="3">
        <v>2</v>
      </c>
      <c r="D4" s="3" t="s">
        <v>118</v>
      </c>
      <c r="E4" s="3">
        <v>4</v>
      </c>
      <c r="F4" s="3">
        <v>5</v>
      </c>
      <c r="G4" s="3" t="s">
        <v>119</v>
      </c>
    </row>
    <row r="5" spans="1:7" x14ac:dyDescent="0.2">
      <c r="A5" s="24"/>
      <c r="B5" s="19"/>
      <c r="C5" s="19"/>
      <c r="D5" s="19"/>
      <c r="E5" s="19"/>
      <c r="F5" s="19"/>
      <c r="G5" s="19"/>
    </row>
    <row r="6" spans="1:7" x14ac:dyDescent="0.2">
      <c r="A6" s="6" t="s">
        <v>15</v>
      </c>
      <c r="B6" s="9">
        <f t="shared" ref="B6:G6" si="0">SUM(B7:B14)</f>
        <v>0</v>
      </c>
      <c r="C6" s="9">
        <f t="shared" si="0"/>
        <v>0</v>
      </c>
      <c r="D6" s="9">
        <f t="shared" si="0"/>
        <v>0</v>
      </c>
      <c r="E6" s="9">
        <f t="shared" si="0"/>
        <v>0</v>
      </c>
      <c r="F6" s="9">
        <f t="shared" si="0"/>
        <v>0</v>
      </c>
      <c r="G6" s="9">
        <f t="shared" si="0"/>
        <v>0</v>
      </c>
    </row>
    <row r="7" spans="1:7" x14ac:dyDescent="0.2">
      <c r="A7" s="39" t="s">
        <v>40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39" t="s">
        <v>16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39" t="s">
        <v>122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39" t="s">
        <v>3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39" t="s">
        <v>22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39" t="s">
        <v>17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39" t="s">
        <v>41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39" t="s">
        <v>18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39"/>
      <c r="B15" s="4"/>
      <c r="C15" s="4"/>
      <c r="D15" s="4"/>
      <c r="E15" s="4"/>
      <c r="F15" s="4"/>
      <c r="G15" s="4"/>
    </row>
    <row r="16" spans="1:7" x14ac:dyDescent="0.2">
      <c r="A16" s="6" t="s">
        <v>19</v>
      </c>
      <c r="B16" s="9">
        <f t="shared" ref="B16:G16" si="3">SUM(B17:B23)</f>
        <v>266974757.63</v>
      </c>
      <c r="C16" s="9">
        <f t="shared" si="3"/>
        <v>287275306.11000001</v>
      </c>
      <c r="D16" s="9">
        <f t="shared" si="3"/>
        <v>554250063.74000001</v>
      </c>
      <c r="E16" s="9">
        <f t="shared" si="3"/>
        <v>297588583.25999999</v>
      </c>
      <c r="F16" s="9">
        <f t="shared" si="3"/>
        <v>291715322.04000002</v>
      </c>
      <c r="G16" s="9">
        <f t="shared" si="3"/>
        <v>256661480.48000002</v>
      </c>
    </row>
    <row r="17" spans="1:7" x14ac:dyDescent="0.2">
      <c r="A17" s="39" t="s">
        <v>42</v>
      </c>
      <c r="B17" s="4">
        <v>46590581.979999997</v>
      </c>
      <c r="C17" s="4">
        <v>96532263.329999998</v>
      </c>
      <c r="D17" s="4">
        <f>B17+C17</f>
        <v>143122845.31</v>
      </c>
      <c r="E17" s="4">
        <v>76052245.209999993</v>
      </c>
      <c r="F17" s="4">
        <v>75444687.510000005</v>
      </c>
      <c r="G17" s="4">
        <f t="shared" ref="G17:G23" si="4">D17-E17</f>
        <v>67070600.100000009</v>
      </c>
    </row>
    <row r="18" spans="1:7" x14ac:dyDescent="0.2">
      <c r="A18" s="39" t="s">
        <v>27</v>
      </c>
      <c r="B18" s="4">
        <v>220384175.65000001</v>
      </c>
      <c r="C18" s="4">
        <v>190743042.78</v>
      </c>
      <c r="D18" s="4">
        <f t="shared" ref="D18:D23" si="5">B18+C18</f>
        <v>411127218.43000001</v>
      </c>
      <c r="E18" s="4">
        <v>221536338.05000001</v>
      </c>
      <c r="F18" s="4">
        <v>216270634.53</v>
      </c>
      <c r="G18" s="4">
        <f t="shared" si="4"/>
        <v>189590880.38</v>
      </c>
    </row>
    <row r="19" spans="1:7" x14ac:dyDescent="0.2">
      <c r="A19" s="39" t="s">
        <v>20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39" t="s">
        <v>43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39" t="s">
        <v>44</v>
      </c>
      <c r="B21" s="4">
        <v>0</v>
      </c>
      <c r="C21" s="4">
        <v>0</v>
      </c>
      <c r="D21" s="4">
        <f t="shared" si="5"/>
        <v>0</v>
      </c>
      <c r="E21" s="4">
        <v>0</v>
      </c>
      <c r="F21" s="4">
        <v>0</v>
      </c>
      <c r="G21" s="4">
        <f t="shared" si="4"/>
        <v>0</v>
      </c>
    </row>
    <row r="22" spans="1:7" x14ac:dyDescent="0.2">
      <c r="A22" s="39" t="s">
        <v>45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39" t="s">
        <v>4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39"/>
      <c r="B24" s="4"/>
      <c r="C24" s="4"/>
      <c r="D24" s="4"/>
      <c r="E24" s="4"/>
      <c r="F24" s="4"/>
      <c r="G24" s="4"/>
    </row>
    <row r="25" spans="1:7" x14ac:dyDescent="0.2">
      <c r="A25" s="6" t="s">
        <v>46</v>
      </c>
      <c r="B25" s="9">
        <f t="shared" ref="B25:G25" si="6">SUM(B26:B34)</f>
        <v>0</v>
      </c>
      <c r="C25" s="9">
        <f t="shared" si="6"/>
        <v>0</v>
      </c>
      <c r="D25" s="9">
        <f t="shared" si="6"/>
        <v>0</v>
      </c>
      <c r="E25" s="9">
        <f t="shared" si="6"/>
        <v>0</v>
      </c>
      <c r="F25" s="9">
        <f t="shared" si="6"/>
        <v>0</v>
      </c>
      <c r="G25" s="9">
        <f t="shared" si="6"/>
        <v>0</v>
      </c>
    </row>
    <row r="26" spans="1:7" x14ac:dyDescent="0.2">
      <c r="A26" s="39" t="s">
        <v>28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39" t="s">
        <v>23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39" t="s">
        <v>29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39" t="s">
        <v>47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39" t="s">
        <v>21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39" t="s">
        <v>5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39" t="s">
        <v>6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39" t="s">
        <v>48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39" t="s">
        <v>30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39"/>
      <c r="B35" s="4"/>
      <c r="C35" s="4"/>
      <c r="D35" s="4"/>
      <c r="E35" s="4"/>
      <c r="F35" s="4"/>
      <c r="G35" s="4"/>
    </row>
    <row r="36" spans="1:7" x14ac:dyDescent="0.2">
      <c r="A36" s="6" t="s">
        <v>31</v>
      </c>
      <c r="B36" s="9">
        <f t="shared" ref="B36:G36" si="9">SUM(B37:B40)</f>
        <v>0</v>
      </c>
      <c r="C36" s="9">
        <f t="shared" si="9"/>
        <v>0</v>
      </c>
      <c r="D36" s="9">
        <f t="shared" si="9"/>
        <v>0</v>
      </c>
      <c r="E36" s="9">
        <f t="shared" si="9"/>
        <v>0</v>
      </c>
      <c r="F36" s="9">
        <f t="shared" si="9"/>
        <v>0</v>
      </c>
      <c r="G36" s="9">
        <f t="shared" si="9"/>
        <v>0</v>
      </c>
    </row>
    <row r="37" spans="1:7" x14ac:dyDescent="0.2">
      <c r="A37" s="39" t="s">
        <v>49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39" t="s">
        <v>24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39" t="s">
        <v>32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39" t="s">
        <v>7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39"/>
      <c r="B41" s="4"/>
      <c r="C41" s="4"/>
      <c r="D41" s="4"/>
      <c r="E41" s="4"/>
      <c r="F41" s="4"/>
      <c r="G41" s="4"/>
    </row>
    <row r="42" spans="1:7" x14ac:dyDescent="0.2">
      <c r="A42" s="34" t="s">
        <v>50</v>
      </c>
      <c r="B42" s="12">
        <f t="shared" ref="B42:G42" si="12">SUM(B36+B25+B16+B6)</f>
        <v>266974757.63</v>
      </c>
      <c r="C42" s="12">
        <f t="shared" si="12"/>
        <v>287275306.11000001</v>
      </c>
      <c r="D42" s="12">
        <f t="shared" si="12"/>
        <v>554250063.74000001</v>
      </c>
      <c r="E42" s="12">
        <f t="shared" si="12"/>
        <v>297588583.25999999</v>
      </c>
      <c r="F42" s="12">
        <f t="shared" si="12"/>
        <v>291715322.04000002</v>
      </c>
      <c r="G42" s="12">
        <f t="shared" si="12"/>
        <v>256661480.48000002</v>
      </c>
    </row>
    <row r="44" spans="1:7" x14ac:dyDescent="0.2">
      <c r="A44" s="1" t="s">
        <v>120</v>
      </c>
    </row>
    <row r="50" spans="1:5" x14ac:dyDescent="0.2">
      <c r="A50" s="27"/>
      <c r="B50"/>
      <c r="C50"/>
      <c r="D50" s="46"/>
      <c r="E50" s="46"/>
    </row>
    <row r="51" spans="1:5" x14ac:dyDescent="0.2">
      <c r="A51" s="27"/>
      <c r="B51"/>
      <c r="C51"/>
      <c r="D51" s="46"/>
      <c r="E51" s="46"/>
    </row>
  </sheetData>
  <sheetProtection formatCells="0" formatColumns="0" formatRows="0" autoFilter="0"/>
  <mergeCells count="4">
    <mergeCell ref="D51:E51"/>
    <mergeCell ref="G2:G3"/>
    <mergeCell ref="A1:G1"/>
    <mergeCell ref="D50:E50"/>
  </mergeCells>
  <printOptions horizontalCentered="1" gridLines="1"/>
  <pageMargins left="0.70866141732283472" right="0.70866141732283472" top="0.74803149606299213" bottom="0.74803149606299213" header="0.31496062992125984" footer="0.31496062992125984"/>
  <pageSetup paperSize="141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COG</vt:lpstr>
      <vt:lpstr>CTG</vt:lpstr>
      <vt:lpstr>CA</vt:lpstr>
      <vt:lpstr>CFG</vt:lpstr>
      <vt:lpstr>COG!Área_de_impresión</vt:lpstr>
      <vt:lpstr>COG!Títulos_a_imprimir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2025-02-05T17:37:33Z</cp:lastPrinted>
  <dcterms:created xsi:type="dcterms:W3CDTF">2014-02-10T03:37:14Z</dcterms:created>
  <dcterms:modified xsi:type="dcterms:W3CDTF">2025-02-05T17:37:43Z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