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LEY DE DISCIPLINA FINANCIERA\JULIO\"/>
    </mc:Choice>
  </mc:AlternateContent>
  <xr:revisionPtr revIDLastSave="0" documentId="8_{2A295901-6A1A-4495-80B7-96A51D0BA833}" xr6:coauthVersionLast="47" xr6:coauthVersionMax="47" xr10:uidLastSave="{00000000-0000-0000-0000-000000000000}"/>
  <bookViews>
    <workbookView xWindow="-120" yWindow="-120" windowWidth="20730" windowHeight="11160" xr2:uid="{5F020730-E98A-4F58-AE54-11B89FC06549}"/>
  </bookViews>
  <sheets>
    <sheet name="F6A" sheetId="1" r:id="rId1"/>
    <sheet name="F6B" sheetId="2" r:id="rId2"/>
    <sheet name="F6C" sheetId="3" r:id="rId3"/>
    <sheet name="F6D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G31" i="4" s="1"/>
  <c r="G30" i="4"/>
  <c r="D30" i="4"/>
  <c r="D29" i="4"/>
  <c r="G29" i="4" s="1"/>
  <c r="G28" i="4" s="1"/>
  <c r="F28" i="4"/>
  <c r="E28" i="4"/>
  <c r="D28" i="4"/>
  <c r="C28" i="4"/>
  <c r="B28" i="4"/>
  <c r="D26" i="4"/>
  <c r="G26" i="4" s="1"/>
  <c r="G25" i="4"/>
  <c r="D25" i="4"/>
  <c r="D24" i="4" s="1"/>
  <c r="F24" i="4"/>
  <c r="E24" i="4"/>
  <c r="E21" i="4" s="1"/>
  <c r="C24" i="4"/>
  <c r="C21" i="4" s="1"/>
  <c r="B24" i="4"/>
  <c r="D23" i="4"/>
  <c r="G23" i="4" s="1"/>
  <c r="D22" i="4"/>
  <c r="D21" i="4" s="1"/>
  <c r="F21" i="4"/>
  <c r="B21" i="4"/>
  <c r="G19" i="4"/>
  <c r="D19" i="4"/>
  <c r="D18" i="4"/>
  <c r="G18" i="4" s="1"/>
  <c r="D17" i="4"/>
  <c r="D16" i="4" s="1"/>
  <c r="F16" i="4"/>
  <c r="E16" i="4"/>
  <c r="C16" i="4"/>
  <c r="B16" i="4"/>
  <c r="G15" i="4"/>
  <c r="D15" i="4"/>
  <c r="D14" i="4"/>
  <c r="G14" i="4" s="1"/>
  <c r="D13" i="4"/>
  <c r="D12" i="4" s="1"/>
  <c r="D9" i="4" s="1"/>
  <c r="D33" i="4" s="1"/>
  <c r="F12" i="4"/>
  <c r="F9" i="4" s="1"/>
  <c r="F33" i="4" s="1"/>
  <c r="E12" i="4"/>
  <c r="C12" i="4"/>
  <c r="C9" i="4" s="1"/>
  <c r="B12" i="4"/>
  <c r="B9" i="4" s="1"/>
  <c r="B33" i="4" s="1"/>
  <c r="G11" i="4"/>
  <c r="D11" i="4"/>
  <c r="D10" i="4"/>
  <c r="G10" i="4" s="1"/>
  <c r="E9" i="4"/>
  <c r="E33" i="4" s="1"/>
  <c r="D75" i="3"/>
  <c r="G75" i="3" s="1"/>
  <c r="G74" i="3"/>
  <c r="D74" i="3"/>
  <c r="D73" i="3"/>
  <c r="G73" i="3" s="1"/>
  <c r="D72" i="3"/>
  <c r="D71" i="3" s="1"/>
  <c r="F71" i="3"/>
  <c r="E71" i="3"/>
  <c r="C71" i="3"/>
  <c r="B71" i="3"/>
  <c r="G70" i="3"/>
  <c r="D70" i="3"/>
  <c r="D69" i="3"/>
  <c r="G69" i="3" s="1"/>
  <c r="D68" i="3"/>
  <c r="G68" i="3" s="1"/>
  <c r="G67" i="3"/>
  <c r="D67" i="3"/>
  <c r="D66" i="3"/>
  <c r="G66" i="3" s="1"/>
  <c r="D65" i="3"/>
  <c r="G65" i="3" s="1"/>
  <c r="G64" i="3"/>
  <c r="D64" i="3"/>
  <c r="D63" i="3"/>
  <c r="G63" i="3" s="1"/>
  <c r="D62" i="3"/>
  <c r="D61" i="3" s="1"/>
  <c r="F61" i="3"/>
  <c r="E61" i="3"/>
  <c r="C61" i="3"/>
  <c r="B61" i="3"/>
  <c r="G60" i="3"/>
  <c r="D60" i="3"/>
  <c r="D59" i="3"/>
  <c r="G59" i="3" s="1"/>
  <c r="D58" i="3"/>
  <c r="G58" i="3" s="1"/>
  <c r="G57" i="3"/>
  <c r="D57" i="3"/>
  <c r="D56" i="3"/>
  <c r="G56" i="3" s="1"/>
  <c r="D55" i="3"/>
  <c r="G55" i="3" s="1"/>
  <c r="G54" i="3"/>
  <c r="G53" i="3" s="1"/>
  <c r="D54" i="3"/>
  <c r="F53" i="3"/>
  <c r="E53" i="3"/>
  <c r="E43" i="3" s="1"/>
  <c r="D53" i="3"/>
  <c r="C53" i="3"/>
  <c r="B53" i="3"/>
  <c r="D52" i="3"/>
  <c r="G52" i="3" s="1"/>
  <c r="D51" i="3"/>
  <c r="G51" i="3" s="1"/>
  <c r="G50" i="3"/>
  <c r="D50" i="3"/>
  <c r="D49" i="3"/>
  <c r="G49" i="3" s="1"/>
  <c r="D48" i="3"/>
  <c r="G48" i="3" s="1"/>
  <c r="G47" i="3"/>
  <c r="D47" i="3"/>
  <c r="D46" i="3"/>
  <c r="G46" i="3" s="1"/>
  <c r="D45" i="3"/>
  <c r="D44" i="3" s="1"/>
  <c r="F44" i="3"/>
  <c r="E44" i="3"/>
  <c r="C44" i="3"/>
  <c r="C43" i="3" s="1"/>
  <c r="B44" i="3"/>
  <c r="F43" i="3"/>
  <c r="B43" i="3"/>
  <c r="G41" i="3"/>
  <c r="D41" i="3"/>
  <c r="D40" i="3"/>
  <c r="G40" i="3" s="1"/>
  <c r="D39" i="3"/>
  <c r="G39" i="3" s="1"/>
  <c r="G38" i="3"/>
  <c r="G37" i="3" s="1"/>
  <c r="D38" i="3"/>
  <c r="D37" i="3" s="1"/>
  <c r="F37" i="3"/>
  <c r="E37" i="3"/>
  <c r="C37" i="3"/>
  <c r="B37" i="3"/>
  <c r="D36" i="3"/>
  <c r="G36" i="3" s="1"/>
  <c r="D35" i="3"/>
  <c r="G35" i="3" s="1"/>
  <c r="G34" i="3"/>
  <c r="D34" i="3"/>
  <c r="D33" i="3"/>
  <c r="G33" i="3" s="1"/>
  <c r="D32" i="3"/>
  <c r="G32" i="3" s="1"/>
  <c r="G31" i="3"/>
  <c r="D31" i="3"/>
  <c r="D30" i="3"/>
  <c r="G30" i="3" s="1"/>
  <c r="D29" i="3"/>
  <c r="G29" i="3" s="1"/>
  <c r="G28" i="3"/>
  <c r="D28" i="3"/>
  <c r="F27" i="3"/>
  <c r="E27" i="3"/>
  <c r="D27" i="3"/>
  <c r="C27" i="3"/>
  <c r="B27" i="3"/>
  <c r="D26" i="3"/>
  <c r="G26" i="3" s="1"/>
  <c r="D25" i="3"/>
  <c r="G25" i="3" s="1"/>
  <c r="G24" i="3"/>
  <c r="D24" i="3"/>
  <c r="D23" i="3"/>
  <c r="G23" i="3" s="1"/>
  <c r="D22" i="3"/>
  <c r="G22" i="3" s="1"/>
  <c r="G21" i="3"/>
  <c r="D21" i="3"/>
  <c r="D20" i="3"/>
  <c r="G20" i="3" s="1"/>
  <c r="F19" i="3"/>
  <c r="F9" i="3" s="1"/>
  <c r="F77" i="3" s="1"/>
  <c r="E19" i="3"/>
  <c r="E9" i="3" s="1"/>
  <c r="E77" i="3" s="1"/>
  <c r="C19" i="3"/>
  <c r="B19" i="3"/>
  <c r="D18" i="3"/>
  <c r="G18" i="3" s="1"/>
  <c r="G17" i="3"/>
  <c r="D17" i="3"/>
  <c r="D16" i="3"/>
  <c r="G16" i="3" s="1"/>
  <c r="D15" i="3"/>
  <c r="G15" i="3" s="1"/>
  <c r="G14" i="3"/>
  <c r="D14" i="3"/>
  <c r="D13" i="3"/>
  <c r="G13" i="3" s="1"/>
  <c r="D12" i="3"/>
  <c r="G12" i="3" s="1"/>
  <c r="G11" i="3"/>
  <c r="G10" i="3" s="1"/>
  <c r="D11" i="3"/>
  <c r="D10" i="3" s="1"/>
  <c r="F10" i="3"/>
  <c r="E10" i="3"/>
  <c r="C10" i="3"/>
  <c r="B10" i="3"/>
  <c r="C9" i="3"/>
  <c r="C77" i="3" s="1"/>
  <c r="B9" i="3"/>
  <c r="B77" i="3" s="1"/>
  <c r="E29" i="2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F19" i="2"/>
  <c r="F29" i="2" s="1"/>
  <c r="E19" i="2"/>
  <c r="D19" i="2"/>
  <c r="C19" i="2"/>
  <c r="B19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D9" i="2" s="1"/>
  <c r="F9" i="2"/>
  <c r="E9" i="2"/>
  <c r="C9" i="2"/>
  <c r="C29" i="2" s="1"/>
  <c r="B9" i="2"/>
  <c r="B29" i="2" s="1"/>
  <c r="D29" i="2" s="1"/>
  <c r="G29" i="2" s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D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D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D137" i="1" s="1"/>
  <c r="F137" i="1"/>
  <c r="E137" i="1"/>
  <c r="C137" i="1"/>
  <c r="B137" i="1"/>
  <c r="D136" i="1"/>
  <c r="G136" i="1" s="1"/>
  <c r="D135" i="1"/>
  <c r="G135" i="1" s="1"/>
  <c r="D134" i="1"/>
  <c r="D133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D123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3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D103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D93" i="1" s="1"/>
  <c r="F93" i="1"/>
  <c r="E93" i="1"/>
  <c r="E84" i="1" s="1"/>
  <c r="C93" i="1"/>
  <c r="B93" i="1"/>
  <c r="B8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F85" i="1"/>
  <c r="E85" i="1"/>
  <c r="D85" i="1"/>
  <c r="C85" i="1"/>
  <c r="B85" i="1"/>
  <c r="F84" i="1"/>
  <c r="C84" i="1"/>
  <c r="G82" i="1"/>
  <c r="D82" i="1"/>
  <c r="D81" i="1"/>
  <c r="G81" i="1" s="1"/>
  <c r="D80" i="1"/>
  <c r="G80" i="1" s="1"/>
  <c r="G79" i="1"/>
  <c r="D79" i="1"/>
  <c r="D78" i="1"/>
  <c r="G78" i="1" s="1"/>
  <c r="D77" i="1"/>
  <c r="G77" i="1" s="1"/>
  <c r="G76" i="1"/>
  <c r="D76" i="1"/>
  <c r="D75" i="1" s="1"/>
  <c r="F75" i="1"/>
  <c r="E75" i="1"/>
  <c r="C75" i="1"/>
  <c r="B75" i="1"/>
  <c r="D74" i="1"/>
  <c r="G74" i="1" s="1"/>
  <c r="D73" i="1"/>
  <c r="G73" i="1" s="1"/>
  <c r="G72" i="1"/>
  <c r="G71" i="1" s="1"/>
  <c r="D72" i="1"/>
  <c r="D71" i="1" s="1"/>
  <c r="F71" i="1"/>
  <c r="E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G65" i="1"/>
  <c r="D65" i="1"/>
  <c r="D64" i="1"/>
  <c r="G64" i="1" s="1"/>
  <c r="D63" i="1"/>
  <c r="G63" i="1" s="1"/>
  <c r="F62" i="1"/>
  <c r="E62" i="1"/>
  <c r="D62" i="1"/>
  <c r="C62" i="1"/>
  <c r="B62" i="1"/>
  <c r="G61" i="1"/>
  <c r="D61" i="1"/>
  <c r="D60" i="1"/>
  <c r="G60" i="1" s="1"/>
  <c r="D59" i="1"/>
  <c r="G59" i="1" s="1"/>
  <c r="G58" i="1" s="1"/>
  <c r="F58" i="1"/>
  <c r="E58" i="1"/>
  <c r="D58" i="1"/>
  <c r="C58" i="1"/>
  <c r="B58" i="1"/>
  <c r="G57" i="1"/>
  <c r="D57" i="1"/>
  <c r="D56" i="1"/>
  <c r="G56" i="1" s="1"/>
  <c r="D55" i="1"/>
  <c r="G55" i="1" s="1"/>
  <c r="G54" i="1"/>
  <c r="D54" i="1"/>
  <c r="D53" i="1"/>
  <c r="G53" i="1" s="1"/>
  <c r="D52" i="1"/>
  <c r="G52" i="1" s="1"/>
  <c r="G51" i="1"/>
  <c r="D51" i="1"/>
  <c r="D50" i="1"/>
  <c r="G50" i="1" s="1"/>
  <c r="D49" i="1"/>
  <c r="G49" i="1" s="1"/>
  <c r="F48" i="1"/>
  <c r="E48" i="1"/>
  <c r="D48" i="1"/>
  <c r="C48" i="1"/>
  <c r="B48" i="1"/>
  <c r="G47" i="1"/>
  <c r="D47" i="1"/>
  <c r="D46" i="1"/>
  <c r="G46" i="1" s="1"/>
  <c r="D45" i="1"/>
  <c r="G45" i="1" s="1"/>
  <c r="G44" i="1"/>
  <c r="D44" i="1"/>
  <c r="D43" i="1"/>
  <c r="G43" i="1" s="1"/>
  <c r="D42" i="1"/>
  <c r="G42" i="1" s="1"/>
  <c r="G41" i="1"/>
  <c r="D41" i="1"/>
  <c r="D40" i="1"/>
  <c r="G40" i="1" s="1"/>
  <c r="D39" i="1"/>
  <c r="G39" i="1" s="1"/>
  <c r="F38" i="1"/>
  <c r="E38" i="1"/>
  <c r="D38" i="1"/>
  <c r="C38" i="1"/>
  <c r="B38" i="1"/>
  <c r="G37" i="1"/>
  <c r="D37" i="1"/>
  <c r="D36" i="1"/>
  <c r="G36" i="1" s="1"/>
  <c r="D35" i="1"/>
  <c r="G35" i="1" s="1"/>
  <c r="G34" i="1"/>
  <c r="D34" i="1"/>
  <c r="D33" i="1"/>
  <c r="G33" i="1" s="1"/>
  <c r="D32" i="1"/>
  <c r="G32" i="1" s="1"/>
  <c r="G31" i="1"/>
  <c r="D31" i="1"/>
  <c r="D30" i="1"/>
  <c r="G30" i="1" s="1"/>
  <c r="D29" i="1"/>
  <c r="G29" i="1" s="1"/>
  <c r="F28" i="1"/>
  <c r="E28" i="1"/>
  <c r="D28" i="1"/>
  <c r="C28" i="1"/>
  <c r="B28" i="1"/>
  <c r="G27" i="1"/>
  <c r="D27" i="1"/>
  <c r="D26" i="1"/>
  <c r="G26" i="1" s="1"/>
  <c r="D25" i="1"/>
  <c r="G25" i="1" s="1"/>
  <c r="G24" i="1"/>
  <c r="D24" i="1"/>
  <c r="D23" i="1"/>
  <c r="G23" i="1" s="1"/>
  <c r="D22" i="1"/>
  <c r="G22" i="1" s="1"/>
  <c r="G21" i="1"/>
  <c r="D21" i="1"/>
  <c r="D20" i="1"/>
  <c r="G20" i="1" s="1"/>
  <c r="D19" i="1"/>
  <c r="G19" i="1" s="1"/>
  <c r="G18" i="1" s="1"/>
  <c r="F18" i="1"/>
  <c r="E18" i="1"/>
  <c r="D18" i="1"/>
  <c r="C18" i="1"/>
  <c r="B18" i="1"/>
  <c r="G17" i="1"/>
  <c r="D17" i="1"/>
  <c r="D16" i="1"/>
  <c r="G16" i="1" s="1"/>
  <c r="D15" i="1"/>
  <c r="G15" i="1" s="1"/>
  <c r="G14" i="1"/>
  <c r="D14" i="1"/>
  <c r="D13" i="1"/>
  <c r="G13" i="1" s="1"/>
  <c r="D12" i="1"/>
  <c r="G12" i="1" s="1"/>
  <c r="G11" i="1"/>
  <c r="D11" i="1"/>
  <c r="D10" i="1" s="1"/>
  <c r="F10" i="1"/>
  <c r="E10" i="1"/>
  <c r="C10" i="1"/>
  <c r="B10" i="1"/>
  <c r="F9" i="1"/>
  <c r="F159" i="1" s="1"/>
  <c r="E9" i="1"/>
  <c r="E159" i="1" s="1"/>
  <c r="C9" i="1"/>
  <c r="C159" i="1" s="1"/>
  <c r="B9" i="1"/>
  <c r="B159" i="1" s="1"/>
  <c r="C33" i="4" l="1"/>
  <c r="G24" i="4"/>
  <c r="G13" i="4"/>
  <c r="G12" i="4" s="1"/>
  <c r="G9" i="4" s="1"/>
  <c r="G17" i="4"/>
  <c r="G16" i="4" s="1"/>
  <c r="G22" i="4"/>
  <c r="G19" i="3"/>
  <c r="G9" i="3" s="1"/>
  <c r="D43" i="3"/>
  <c r="D9" i="3"/>
  <c r="D77" i="3" s="1"/>
  <c r="G27" i="3"/>
  <c r="G45" i="3"/>
  <c r="G44" i="3" s="1"/>
  <c r="G62" i="3"/>
  <c r="G61" i="3" s="1"/>
  <c r="G72" i="3"/>
  <c r="G71" i="3" s="1"/>
  <c r="D19" i="3"/>
  <c r="G19" i="2"/>
  <c r="G10" i="2"/>
  <c r="G9" i="2" s="1"/>
  <c r="D84" i="1"/>
  <c r="G85" i="1"/>
  <c r="D9" i="1"/>
  <c r="D159" i="1" s="1"/>
  <c r="G48" i="1"/>
  <c r="G150" i="1"/>
  <c r="G10" i="1"/>
  <c r="G38" i="1"/>
  <c r="G75" i="1"/>
  <c r="G28" i="1"/>
  <c r="G62" i="1"/>
  <c r="G94" i="1"/>
  <c r="G93" i="1" s="1"/>
  <c r="G104" i="1"/>
  <c r="G103" i="1" s="1"/>
  <c r="G114" i="1"/>
  <c r="G113" i="1" s="1"/>
  <c r="G124" i="1"/>
  <c r="G123" i="1" s="1"/>
  <c r="G134" i="1"/>
  <c r="G133" i="1" s="1"/>
  <c r="G138" i="1"/>
  <c r="G137" i="1" s="1"/>
  <c r="G21" i="4" l="1"/>
  <c r="G33" i="4" s="1"/>
  <c r="G77" i="3"/>
  <c r="G43" i="3"/>
  <c r="G84" i="1"/>
  <c r="G9" i="1"/>
  <c r="G159" i="1" s="1"/>
</calcChain>
</file>

<file path=xl/sharedStrings.xml><?xml version="1.0" encoding="utf-8"?>
<sst xmlns="http://schemas.openxmlformats.org/spreadsheetml/2006/main" count="498" uniqueCount="345">
  <si>
    <t>Formato 6 a) Estado Analítico del Ejercicio del Presupuesto de Egresos Detallado - LDF 
                       (Clasificación por Objeto del Gasto)</t>
  </si>
  <si>
    <t xml:space="preserve"> Comité Municipal de Agua Potable y Alcantarillado de Salamanca, Guanajuato.</t>
  </si>
  <si>
    <t>Estado Analítico del Ejercicio del Presupuesto de Egresos Detallado - LDF</t>
  </si>
  <si>
    <t xml:space="preserve">Clasificación por Objeto del Gasto (Capítulo y Concepto) </t>
  </si>
  <si>
    <t>del 01 de Enero al 30 de Junio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</si>
  <si>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</si>
  <si>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</si>
  <si>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</si>
  <si>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</si>
  <si>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</si>
  <si>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</si>
  <si>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</si>
  <si>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</si>
  <si>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</si>
  <si>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</si>
  <si>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</si>
  <si>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</si>
  <si>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</si>
  <si>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</si>
  <si>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</si>
  <si>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</si>
  <si>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</si>
  <si>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</si>
  <si>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</si>
  <si>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</si>
  <si>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</si>
  <si>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</si>
  <si>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</si>
  <si>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</si>
  <si>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</si>
  <si>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</si>
  <si>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</si>
  <si>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</si>
  <si>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</si>
  <si>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</si>
  <si>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</si>
  <si>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</si>
  <si>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</si>
  <si>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</si>
  <si>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</si>
  <si>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</si>
  <si>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</si>
  <si>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</si>
  <si>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</si>
  <si>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</si>
  <si>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</si>
  <si>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</si>
  <si>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</si>
  <si>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</si>
  <si>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</si>
  <si>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</si>
  <si>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</si>
  <si>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</si>
  <si>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</si>
  <si>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</si>
  <si>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</si>
  <si>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</si>
  <si>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</si>
  <si>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</si>
  <si>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</si>
  <si>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</si>
  <si>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</si>
  <si>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</si>
  <si>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</si>
  <si>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</si>
  <si>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</si>
  <si>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</si>
  <si>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</si>
  <si>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</si>
  <si>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</si>
  <si>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</si>
  <si>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</si>
  <si>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</si>
  <si>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</si>
  <si>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</si>
  <si>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</si>
  <si>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</si>
  <si>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</si>
  <si>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</si>
  <si>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</si>
  <si>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</si>
  <si>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</si>
  <si>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</si>
  <si>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</si>
  <si>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</si>
  <si>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</si>
  <si>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</si>
  <si>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</si>
  <si>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</si>
  <si>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</si>
  <si>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</si>
  <si>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</si>
  <si>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</si>
  <si>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</si>
  <si>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</si>
  <si>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</si>
  <si>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</si>
  <si>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</si>
  <si>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</si>
  <si>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</si>
  <si>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</si>
  <si>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</si>
  <si>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</si>
  <si>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</si>
  <si>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</si>
  <si>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</si>
  <si>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</si>
  <si>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</si>
  <si>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</si>
  <si>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</si>
  <si>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</si>
  <si>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</si>
  <si>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</si>
  <si>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</si>
  <si>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</si>
  <si>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</si>
  <si>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</si>
  <si>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</si>
  <si>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</si>
  <si>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</si>
  <si>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</si>
  <si>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</si>
  <si>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</si>
  <si>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</si>
  <si>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</si>
  <si>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</si>
  <si>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</si>
  <si>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</si>
  <si>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</si>
  <si>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</si>
  <si>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</si>
  <si>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</si>
  <si>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</si>
  <si>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</si>
  <si>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</si>
  <si>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</si>
  <si>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</si>
  <si>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</si>
  <si>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</si>
  <si>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</si>
  <si>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</si>
  <si>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</si>
  <si>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</si>
  <si>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</si>
  <si>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</si>
  <si>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</si>
  <si>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</si>
  <si>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</si>
  <si>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</si>
  <si>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</si>
  <si>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</si>
  <si>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</si>
  <si>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</si>
  <si>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</si>
  <si>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</si>
  <si>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</si>
  <si>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</si>
  <si>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</si>
  <si>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</si>
  <si>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</si>
  <si>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</si>
  <si>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</si>
  <si>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</si>
  <si>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</si>
  <si>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</si>
  <si>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</si>
  <si>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</si>
  <si>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</si>
  <si>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</si>
  <si>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</si>
  <si>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</si>
  <si>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</si>
  <si>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</si>
  <si>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</si>
  <si>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</si>
  <si>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</si>
  <si>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</si>
  <si>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</si>
  <si>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</si>
  <si>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</si>
  <si>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</si>
  <si>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</si>
  <si>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</si>
  <si>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</si>
  <si>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</si>
  <si>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</si>
  <si>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</si>
  <si>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</si>
  <si>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</si>
  <si>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</si>
  <si>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</si>
  <si>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</si>
  <si>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</si>
  <si>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</si>
  <si>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</si>
  <si>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</si>
  <si>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</si>
  <si>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</si>
  <si>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</si>
  <si>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</si>
  <si>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</si>
  <si>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</si>
  <si>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</si>
  <si>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</si>
  <si>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</si>
  <si>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</si>
  <si>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</si>
  <si>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</si>
  <si>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</si>
  <si>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</si>
  <si>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</si>
  <si>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</si>
  <si>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</si>
  <si>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</si>
  <si>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</si>
  <si>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</si>
  <si>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</si>
  <si>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</si>
  <si>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</si>
  <si>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</si>
  <si>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</si>
  <si>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</si>
  <si>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31120M26A010000 CONCENTRACION DE GERENCIAS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</si>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</sst>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0"/>
      <name val="Intro Book"/>
      <family val="3"/>
    </font>
    <font>
      <sz val="1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6"/>
    </xf>
    <xf numFmtId="43" fontId="3" fillId="3" borderId="2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9"/>
    </xf>
    <xf numFmtId="164" fontId="1" fillId="3" borderId="2" xfId="2" applyNumberFormat="1" applyFont="1" applyFill="1" applyBorder="1" applyAlignment="1" applyProtection="1">
      <alignment vertical="center"/>
      <protection locked="0"/>
    </xf>
    <xf numFmtId="0" fontId="5" fillId="0" borderId="5" xfId="3" applyFont="1" applyBorder="1" applyAlignment="1">
      <alignment horizontal="left" vertical="top"/>
    </xf>
    <xf numFmtId="164" fontId="0" fillId="3" borderId="2" xfId="2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3"/>
    </xf>
    <xf numFmtId="43" fontId="3" fillId="3" borderId="2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3" fillId="3" borderId="2" xfId="0" applyFont="1" applyFill="1" applyBorder="1" applyAlignment="1">
      <alignment horizontal="left" indent="9"/>
    </xf>
    <xf numFmtId="0" fontId="3" fillId="3" borderId="2" xfId="0" applyFont="1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3" fillId="0" borderId="3" xfId="0" applyFont="1" applyBorder="1" applyAlignment="1">
      <alignment vertical="center"/>
    </xf>
    <xf numFmtId="43" fontId="3" fillId="0" borderId="3" xfId="1" applyFont="1" applyBorder="1"/>
    <xf numFmtId="0" fontId="7" fillId="0" borderId="0" xfId="4" applyFont="1" applyAlignment="1" applyProtection="1">
      <alignment horizontal="center" vertical="top"/>
      <protection locked="0"/>
    </xf>
    <xf numFmtId="0" fontId="8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3" fontId="2" fillId="0" borderId="1" xfId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indent="6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164" fontId="1" fillId="0" borderId="2" xfId="2" applyNumberFormat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43" fontId="2" fillId="0" borderId="2" xfId="1" applyFont="1" applyFill="1" applyBorder="1" applyAlignment="1" applyProtection="1">
      <alignment vertical="center"/>
      <protection locked="0"/>
    </xf>
    <xf numFmtId="43" fontId="3" fillId="0" borderId="3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3" fontId="2" fillId="0" borderId="8" xfId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6"/>
    </xf>
    <xf numFmtId="43" fontId="3" fillId="0" borderId="9" xfId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9"/>
    </xf>
    <xf numFmtId="0" fontId="5" fillId="0" borderId="5" xfId="3" applyFont="1" applyBorder="1" applyAlignment="1">
      <alignment horizontal="left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wrapText="1" indent="9"/>
    </xf>
    <xf numFmtId="0" fontId="3" fillId="0" borderId="2" xfId="0" applyFont="1" applyBorder="1" applyAlignment="1">
      <alignment horizontal="left" vertical="center" wrapText="1" indent="6"/>
    </xf>
    <xf numFmtId="43" fontId="2" fillId="0" borderId="9" xfId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wrapText="1" indent="9"/>
    </xf>
    <xf numFmtId="43" fontId="3" fillId="0" borderId="9" xfId="1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vertical="center"/>
    </xf>
    <xf numFmtId="43" fontId="3" fillId="0" borderId="9" xfId="1" applyFont="1" applyFill="1" applyBorder="1" applyAlignment="1">
      <alignment vertical="center"/>
    </xf>
    <xf numFmtId="43" fontId="3" fillId="0" borderId="12" xfId="1" applyFont="1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3" fillId="0" borderId="9" xfId="1" applyFont="1" applyFill="1" applyBorder="1" applyAlignment="1" applyProtection="1">
      <alignment horizontal="right" vertical="center"/>
      <protection locked="0"/>
    </xf>
    <xf numFmtId="164" fontId="1" fillId="0" borderId="9" xfId="2" applyNumberFormat="1" applyFont="1" applyFill="1" applyBorder="1" applyAlignment="1" applyProtection="1">
      <alignment horizontal="right" vertical="center"/>
      <protection locked="0"/>
    </xf>
    <xf numFmtId="43" fontId="3" fillId="0" borderId="9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indent="3"/>
    </xf>
    <xf numFmtId="43" fontId="3" fillId="0" borderId="12" xfId="1" applyFont="1" applyBorder="1" applyAlignment="1">
      <alignment horizontal="center"/>
    </xf>
  </cellXfs>
  <cellStyles count="5">
    <cellStyle name="Millares" xfId="1" builtinId="3"/>
    <cellStyle name="Millares 2" xfId="2" xr:uid="{364B630D-7163-4847-AB68-4672F1CE519C}"/>
    <cellStyle name="Normal" xfId="0" builtinId="0"/>
    <cellStyle name="Normal 2 2" xfId="4" xr:uid="{D74794C0-30E4-4CAB-84BB-BFDB1D1E87D9}"/>
    <cellStyle name="Normal 3" xfId="3" xr:uid="{4AA75879-FCB6-40AF-B7D6-89AEC1A90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A4C0-F877-4B53-A417-DAE507C06C44}">
  <dimension ref="A1:H165"/>
  <sheetViews>
    <sheetView showGridLines="0" tabSelected="1" workbookViewId="0">
      <selection activeCell="H11" sqref="H11"/>
    </sheetView>
  </sheetViews>
  <sheetFormatPr baseColWidth="10" defaultRowHeight="12.75"/>
  <cols>
    <col min="1" max="1" width="85.140625" style="3" bestFit="1" customWidth="1"/>
    <col min="2" max="4" width="14.7109375" style="3" bestFit="1" customWidth="1"/>
    <col min="5" max="5" width="14.42578125" style="3" bestFit="1" customWidth="1"/>
    <col min="6" max="6" width="13.7109375" style="3" bestFit="1" customWidth="1"/>
    <col min="7" max="7" width="14.7109375" style="3" bestFit="1" customWidth="1"/>
    <col min="8" max="16384" width="11.42578125" style="3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4" t="s">
        <v>1</v>
      </c>
      <c r="B2" s="4"/>
      <c r="C2" s="4"/>
      <c r="D2" s="4"/>
      <c r="E2" s="4"/>
      <c r="F2" s="4"/>
      <c r="G2" s="4"/>
    </row>
    <row r="3" spans="1:8">
      <c r="A3" s="5" t="s">
        <v>2</v>
      </c>
      <c r="B3" s="5"/>
      <c r="C3" s="5"/>
      <c r="D3" s="5"/>
      <c r="E3" s="5"/>
      <c r="F3" s="5"/>
      <c r="G3" s="5"/>
    </row>
    <row r="4" spans="1:8">
      <c r="A4" s="5" t="s">
        <v>3</v>
      </c>
      <c r="B4" s="5"/>
      <c r="C4" s="5"/>
      <c r="D4" s="5"/>
      <c r="E4" s="5"/>
      <c r="F4" s="5"/>
      <c r="G4" s="5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25.5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B10+B18+B189+B28+B38+B48+B58+B62+B71+B75</f>
        <v>248911500</v>
      </c>
      <c r="C9" s="11">
        <f t="shared" ref="C9:G9" si="0">C10+C18+C189+C28+C38+C48+C58+C62+C71+C75</f>
        <v>239448157.25999999</v>
      </c>
      <c r="D9" s="11">
        <f t="shared" si="0"/>
        <v>488359657.25999999</v>
      </c>
      <c r="E9" s="11">
        <f t="shared" si="0"/>
        <v>106311897.96999998</v>
      </c>
      <c r="F9" s="11">
        <f t="shared" si="0"/>
        <v>93232675.640000001</v>
      </c>
      <c r="G9" s="11">
        <f t="shared" si="0"/>
        <v>382047759.29000002</v>
      </c>
    </row>
    <row r="10" spans="1:8">
      <c r="A10" s="12" t="s">
        <v>15</v>
      </c>
      <c r="B10" s="13">
        <f>SUM(B11:B17)</f>
        <v>103369021.59</v>
      </c>
      <c r="C10" s="13">
        <f t="shared" ref="C10:G10" si="1">SUM(C11:C17)</f>
        <v>1749080.1600000001</v>
      </c>
      <c r="D10" s="13">
        <f t="shared" si="1"/>
        <v>105118101.74999999</v>
      </c>
      <c r="E10" s="13">
        <f t="shared" si="1"/>
        <v>42264288.849999994</v>
      </c>
      <c r="F10" s="13">
        <f t="shared" si="1"/>
        <v>34494179.300000004</v>
      </c>
      <c r="G10" s="13">
        <f t="shared" si="1"/>
        <v>62853812.899999999</v>
      </c>
    </row>
    <row r="11" spans="1:8" ht="15">
      <c r="A11" s="14" t="s">
        <v>16</v>
      </c>
      <c r="B11" s="13">
        <v>52844393.75</v>
      </c>
      <c r="C11" s="15">
        <v>657750.12</v>
      </c>
      <c r="D11" s="13">
        <f>B11+C11</f>
        <v>53502143.869999997</v>
      </c>
      <c r="E11" s="15">
        <v>24356665.710000001</v>
      </c>
      <c r="F11" s="15">
        <v>20321082.539999999</v>
      </c>
      <c r="G11" s="13">
        <f>D11-E11</f>
        <v>29145478.159999996</v>
      </c>
      <c r="H11" s="16" t="s">
        <v>17</v>
      </c>
    </row>
    <row r="12" spans="1:8" ht="15">
      <c r="A12" s="14" t="s">
        <v>18</v>
      </c>
      <c r="B12" s="13">
        <v>208000</v>
      </c>
      <c r="C12" s="15">
        <v>0</v>
      </c>
      <c r="D12" s="13">
        <f t="shared" ref="D12:D17" si="2">B12+C12</f>
        <v>208000</v>
      </c>
      <c r="E12" s="15">
        <v>73165.320000000007</v>
      </c>
      <c r="F12" s="15">
        <v>72221.100000000006</v>
      </c>
      <c r="G12" s="13">
        <f t="shared" ref="G12:G17" si="3">D12-E12</f>
        <v>134834.68</v>
      </c>
      <c r="H12" s="16" t="s">
        <v>19</v>
      </c>
    </row>
    <row r="13" spans="1:8" ht="15">
      <c r="A13" s="14" t="s">
        <v>20</v>
      </c>
      <c r="B13" s="13">
        <v>10631412.199999999</v>
      </c>
      <c r="C13" s="15">
        <v>360739.86</v>
      </c>
      <c r="D13" s="13">
        <f t="shared" si="2"/>
        <v>10992152.059999999</v>
      </c>
      <c r="E13" s="15">
        <v>2427525.31</v>
      </c>
      <c r="F13" s="15">
        <v>2053184.79</v>
      </c>
      <c r="G13" s="13">
        <f t="shared" si="3"/>
        <v>8564626.7499999981</v>
      </c>
      <c r="H13" s="16" t="s">
        <v>21</v>
      </c>
    </row>
    <row r="14" spans="1:8" ht="15">
      <c r="A14" s="14" t="s">
        <v>22</v>
      </c>
      <c r="B14" s="13">
        <v>20750353.73</v>
      </c>
      <c r="C14" s="15">
        <v>257404.55</v>
      </c>
      <c r="D14" s="13">
        <f t="shared" si="2"/>
        <v>21007758.280000001</v>
      </c>
      <c r="E14" s="15">
        <v>7266404.8499999996</v>
      </c>
      <c r="F14" s="15">
        <v>4827511.74</v>
      </c>
      <c r="G14" s="13">
        <f t="shared" si="3"/>
        <v>13741353.430000002</v>
      </c>
      <c r="H14" s="16" t="s">
        <v>23</v>
      </c>
    </row>
    <row r="15" spans="1:8" ht="15">
      <c r="A15" s="14" t="s">
        <v>24</v>
      </c>
      <c r="B15" s="13">
        <v>17307180.449999999</v>
      </c>
      <c r="C15" s="15">
        <v>473185.63</v>
      </c>
      <c r="D15" s="13">
        <f t="shared" si="2"/>
        <v>17780366.079999998</v>
      </c>
      <c r="E15" s="15">
        <v>8140527.6600000001</v>
      </c>
      <c r="F15" s="15">
        <v>7220179.1299999999</v>
      </c>
      <c r="G15" s="13">
        <f t="shared" si="3"/>
        <v>9639838.4199999981</v>
      </c>
      <c r="H15" s="16" t="s">
        <v>25</v>
      </c>
    </row>
    <row r="16" spans="1:8" ht="15">
      <c r="A16" s="14" t="s">
        <v>26</v>
      </c>
      <c r="B16" s="13">
        <v>1627681.46</v>
      </c>
      <c r="C16" s="15">
        <v>0</v>
      </c>
      <c r="D16" s="13">
        <f t="shared" si="2"/>
        <v>1627681.46</v>
      </c>
      <c r="E16" s="15">
        <v>0</v>
      </c>
      <c r="F16" s="15">
        <v>0</v>
      </c>
      <c r="G16" s="13">
        <f t="shared" si="3"/>
        <v>1627681.46</v>
      </c>
      <c r="H16" s="16" t="s">
        <v>27</v>
      </c>
    </row>
    <row r="17" spans="1:8" ht="15">
      <c r="A17" s="14" t="s">
        <v>28</v>
      </c>
      <c r="B17" s="13"/>
      <c r="C17" s="17">
        <v>0</v>
      </c>
      <c r="D17" s="13">
        <f t="shared" si="2"/>
        <v>0</v>
      </c>
      <c r="E17" s="17">
        <v>0</v>
      </c>
      <c r="F17" s="17">
        <v>0</v>
      </c>
      <c r="G17" s="13">
        <f t="shared" si="3"/>
        <v>0</v>
      </c>
      <c r="H17" s="16" t="s">
        <v>29</v>
      </c>
    </row>
    <row r="18" spans="1:8">
      <c r="A18" s="12" t="s">
        <v>30</v>
      </c>
      <c r="B18" s="13">
        <f>SUM(B19:B27)</f>
        <v>37011886.659999996</v>
      </c>
      <c r="C18" s="13">
        <f t="shared" ref="C18:G18" si="4">SUM(C19:C27)</f>
        <v>3682672.44</v>
      </c>
      <c r="D18" s="13">
        <f t="shared" si="4"/>
        <v>40694559.100000001</v>
      </c>
      <c r="E18" s="13">
        <f t="shared" si="4"/>
        <v>17606526.93</v>
      </c>
      <c r="F18" s="13">
        <f t="shared" si="4"/>
        <v>14047464.83</v>
      </c>
      <c r="G18" s="13">
        <f t="shared" si="4"/>
        <v>23088032.170000002</v>
      </c>
    </row>
    <row r="19" spans="1:8" ht="15">
      <c r="A19" s="14" t="s">
        <v>31</v>
      </c>
      <c r="B19" s="13">
        <v>2749006.66</v>
      </c>
      <c r="C19" s="15">
        <v>-272861.7</v>
      </c>
      <c r="D19" s="13">
        <f t="shared" ref="D19:D27" si="5">B19+C19</f>
        <v>2476144.96</v>
      </c>
      <c r="E19" s="15">
        <v>687942.54</v>
      </c>
      <c r="F19" s="15">
        <v>703079.15</v>
      </c>
      <c r="G19" s="13">
        <f t="shared" ref="G19:G27" si="6">D19-E19</f>
        <v>1788202.42</v>
      </c>
      <c r="H19" s="16" t="s">
        <v>32</v>
      </c>
    </row>
    <row r="20" spans="1:8" ht="15">
      <c r="A20" s="14" t="s">
        <v>33</v>
      </c>
      <c r="B20" s="13">
        <v>290000</v>
      </c>
      <c r="C20" s="15">
        <v>0</v>
      </c>
      <c r="D20" s="13">
        <f t="shared" si="5"/>
        <v>290000</v>
      </c>
      <c r="E20" s="15">
        <v>134639.04000000001</v>
      </c>
      <c r="F20" s="15">
        <v>137383.15</v>
      </c>
      <c r="G20" s="13">
        <f t="shared" si="6"/>
        <v>155360.95999999999</v>
      </c>
      <c r="H20" s="16" t="s">
        <v>34</v>
      </c>
    </row>
    <row r="21" spans="1:8" ht="15">
      <c r="A21" s="14" t="s">
        <v>35</v>
      </c>
      <c r="B21" s="13"/>
      <c r="C21" s="17">
        <v>0</v>
      </c>
      <c r="D21" s="13">
        <f t="shared" si="5"/>
        <v>0</v>
      </c>
      <c r="E21" s="17">
        <v>0</v>
      </c>
      <c r="F21" s="17">
        <v>0</v>
      </c>
      <c r="G21" s="13">
        <f t="shared" si="6"/>
        <v>0</v>
      </c>
      <c r="H21" s="16" t="s">
        <v>36</v>
      </c>
    </row>
    <row r="22" spans="1:8" ht="15">
      <c r="A22" s="14" t="s">
        <v>37</v>
      </c>
      <c r="B22" s="13">
        <v>19563500</v>
      </c>
      <c r="C22" s="15">
        <v>784300.96</v>
      </c>
      <c r="D22" s="13">
        <f t="shared" si="5"/>
        <v>20347800.960000001</v>
      </c>
      <c r="E22" s="15">
        <v>11481852.140000001</v>
      </c>
      <c r="F22" s="15">
        <v>8187757.3700000001</v>
      </c>
      <c r="G22" s="13">
        <f t="shared" si="6"/>
        <v>8865948.8200000003</v>
      </c>
      <c r="H22" s="16" t="s">
        <v>38</v>
      </c>
    </row>
    <row r="23" spans="1:8" ht="15">
      <c r="A23" s="14" t="s">
        <v>39</v>
      </c>
      <c r="B23" s="13">
        <v>2645000</v>
      </c>
      <c r="C23" s="15">
        <v>117600</v>
      </c>
      <c r="D23" s="13">
        <f t="shared" si="5"/>
        <v>2762600</v>
      </c>
      <c r="E23" s="15">
        <v>294535.31</v>
      </c>
      <c r="F23" s="15">
        <v>130025.75</v>
      </c>
      <c r="G23" s="13">
        <f t="shared" si="6"/>
        <v>2468064.69</v>
      </c>
      <c r="H23" s="16" t="s">
        <v>40</v>
      </c>
    </row>
    <row r="24" spans="1:8" ht="15">
      <c r="A24" s="14" t="s">
        <v>41</v>
      </c>
      <c r="B24" s="13">
        <v>5360000</v>
      </c>
      <c r="C24" s="15">
        <v>500000</v>
      </c>
      <c r="D24" s="13">
        <f t="shared" si="5"/>
        <v>5860000</v>
      </c>
      <c r="E24" s="15">
        <v>2467898.02</v>
      </c>
      <c r="F24" s="15">
        <v>2524236.84</v>
      </c>
      <c r="G24" s="13">
        <f t="shared" si="6"/>
        <v>3392101.98</v>
      </c>
      <c r="H24" s="16" t="s">
        <v>42</v>
      </c>
    </row>
    <row r="25" spans="1:8" ht="15">
      <c r="A25" s="14" t="s">
        <v>43</v>
      </c>
      <c r="B25" s="13">
        <v>2278000</v>
      </c>
      <c r="C25" s="15">
        <v>472861.85</v>
      </c>
      <c r="D25" s="13">
        <f t="shared" si="5"/>
        <v>2750861.85</v>
      </c>
      <c r="E25" s="15">
        <v>459958.22</v>
      </c>
      <c r="F25" s="15">
        <v>493408.88</v>
      </c>
      <c r="G25" s="13">
        <f t="shared" si="6"/>
        <v>2290903.63</v>
      </c>
      <c r="H25" s="16" t="s">
        <v>44</v>
      </c>
    </row>
    <row r="26" spans="1:8" ht="15">
      <c r="A26" s="14" t="s">
        <v>45</v>
      </c>
      <c r="B26" s="13"/>
      <c r="C26" s="17">
        <v>0</v>
      </c>
      <c r="D26" s="13">
        <f t="shared" si="5"/>
        <v>0</v>
      </c>
      <c r="E26" s="17">
        <v>0</v>
      </c>
      <c r="F26" s="17">
        <v>0</v>
      </c>
      <c r="G26" s="13">
        <f t="shared" si="6"/>
        <v>0</v>
      </c>
      <c r="H26" s="16" t="s">
        <v>46</v>
      </c>
    </row>
    <row r="27" spans="1:8" ht="15">
      <c r="A27" s="14" t="s">
        <v>47</v>
      </c>
      <c r="B27" s="13">
        <v>4126380</v>
      </c>
      <c r="C27" s="15">
        <v>2080771.33</v>
      </c>
      <c r="D27" s="13">
        <f t="shared" si="5"/>
        <v>6207151.3300000001</v>
      </c>
      <c r="E27" s="15">
        <v>2079701.66</v>
      </c>
      <c r="F27" s="15">
        <v>1871573.69</v>
      </c>
      <c r="G27" s="13">
        <f t="shared" si="6"/>
        <v>4127449.67</v>
      </c>
      <c r="H27" s="16" t="s">
        <v>48</v>
      </c>
    </row>
    <row r="28" spans="1:8">
      <c r="A28" s="12" t="s">
        <v>49</v>
      </c>
      <c r="B28" s="13">
        <f>SUM(B29:B37)</f>
        <v>75683746.980000004</v>
      </c>
      <c r="C28" s="13">
        <f t="shared" ref="C28:G28" si="7">SUM(C29:C37)</f>
        <v>11307616.239999998</v>
      </c>
      <c r="D28" s="13">
        <f t="shared" si="7"/>
        <v>86991363.219999999</v>
      </c>
      <c r="E28" s="13">
        <f t="shared" si="7"/>
        <v>29540512.640000001</v>
      </c>
      <c r="F28" s="13">
        <f t="shared" si="7"/>
        <v>28657544.77</v>
      </c>
      <c r="G28" s="13">
        <f t="shared" si="7"/>
        <v>57450850.580000006</v>
      </c>
    </row>
    <row r="29" spans="1:8" ht="15">
      <c r="A29" s="14" t="s">
        <v>50</v>
      </c>
      <c r="B29" s="13">
        <v>37130000</v>
      </c>
      <c r="C29" s="15">
        <v>0</v>
      </c>
      <c r="D29" s="13">
        <f t="shared" ref="D29:D82" si="8">B29+C29</f>
        <v>37130000</v>
      </c>
      <c r="E29" s="15">
        <v>14301667.109999999</v>
      </c>
      <c r="F29" s="15">
        <v>14730371.58</v>
      </c>
      <c r="G29" s="13">
        <f t="shared" ref="G29:G37" si="9">D29-E29</f>
        <v>22828332.890000001</v>
      </c>
      <c r="H29" s="16" t="s">
        <v>51</v>
      </c>
    </row>
    <row r="30" spans="1:8" ht="15">
      <c r="A30" s="14" t="s">
        <v>52</v>
      </c>
      <c r="B30" s="13">
        <v>926000</v>
      </c>
      <c r="C30" s="15">
        <v>195000</v>
      </c>
      <c r="D30" s="13">
        <f t="shared" si="8"/>
        <v>1121000</v>
      </c>
      <c r="E30" s="15">
        <v>233185.23</v>
      </c>
      <c r="F30" s="15">
        <v>236483.55</v>
      </c>
      <c r="G30" s="13">
        <f t="shared" si="9"/>
        <v>887814.77</v>
      </c>
      <c r="H30" s="16" t="s">
        <v>53</v>
      </c>
    </row>
    <row r="31" spans="1:8" ht="15">
      <c r="A31" s="14" t="s">
        <v>54</v>
      </c>
      <c r="B31" s="13">
        <v>10070000</v>
      </c>
      <c r="C31" s="15">
        <v>7102354.0800000001</v>
      </c>
      <c r="D31" s="13">
        <f t="shared" si="8"/>
        <v>17172354.079999998</v>
      </c>
      <c r="E31" s="15">
        <v>3350625.71</v>
      </c>
      <c r="F31" s="15">
        <v>3423257.63</v>
      </c>
      <c r="G31" s="13">
        <f t="shared" si="9"/>
        <v>13821728.369999997</v>
      </c>
      <c r="H31" s="16" t="s">
        <v>55</v>
      </c>
    </row>
    <row r="32" spans="1:8" ht="15">
      <c r="A32" s="14" t="s">
        <v>56</v>
      </c>
      <c r="B32" s="13">
        <v>2543000</v>
      </c>
      <c r="C32" s="15">
        <v>912000</v>
      </c>
      <c r="D32" s="13">
        <f t="shared" si="8"/>
        <v>3455000</v>
      </c>
      <c r="E32" s="15">
        <v>1385543.55</v>
      </c>
      <c r="F32" s="15">
        <v>1919322.43</v>
      </c>
      <c r="G32" s="13">
        <f t="shared" si="9"/>
        <v>2069456.45</v>
      </c>
      <c r="H32" s="16" t="s">
        <v>57</v>
      </c>
    </row>
    <row r="33" spans="1:8" ht="15">
      <c r="A33" s="14" t="s">
        <v>58</v>
      </c>
      <c r="B33" s="13">
        <v>7450500</v>
      </c>
      <c r="C33" s="15">
        <v>3032187.46</v>
      </c>
      <c r="D33" s="13">
        <f t="shared" si="8"/>
        <v>10482687.460000001</v>
      </c>
      <c r="E33" s="15">
        <v>3935733.38</v>
      </c>
      <c r="F33" s="15">
        <v>4025088.39</v>
      </c>
      <c r="G33" s="13">
        <f t="shared" si="9"/>
        <v>6546954.080000001</v>
      </c>
      <c r="H33" s="16" t="s">
        <v>59</v>
      </c>
    </row>
    <row r="34" spans="1:8" ht="15">
      <c r="A34" s="14" t="s">
        <v>60</v>
      </c>
      <c r="B34" s="13">
        <v>3909000</v>
      </c>
      <c r="C34" s="15">
        <v>22770</v>
      </c>
      <c r="D34" s="13">
        <f t="shared" si="8"/>
        <v>3931770</v>
      </c>
      <c r="E34" s="15">
        <v>865591.98</v>
      </c>
      <c r="F34" s="15">
        <v>904846.9</v>
      </c>
      <c r="G34" s="13">
        <f t="shared" si="9"/>
        <v>3066178.02</v>
      </c>
      <c r="H34" s="16" t="s">
        <v>61</v>
      </c>
    </row>
    <row r="35" spans="1:8" ht="15">
      <c r="A35" s="14" t="s">
        <v>62</v>
      </c>
      <c r="B35" s="13">
        <v>698000</v>
      </c>
      <c r="C35" s="15">
        <v>0</v>
      </c>
      <c r="D35" s="13">
        <f t="shared" si="8"/>
        <v>698000</v>
      </c>
      <c r="E35" s="15">
        <v>24386.71</v>
      </c>
      <c r="F35" s="15">
        <v>24423.08</v>
      </c>
      <c r="G35" s="13">
        <f t="shared" si="9"/>
        <v>673613.29</v>
      </c>
      <c r="H35" s="16" t="s">
        <v>63</v>
      </c>
    </row>
    <row r="36" spans="1:8" ht="15">
      <c r="A36" s="14" t="s">
        <v>64</v>
      </c>
      <c r="B36" s="13">
        <v>325000</v>
      </c>
      <c r="C36" s="15">
        <v>0</v>
      </c>
      <c r="D36" s="13">
        <f t="shared" si="8"/>
        <v>325000</v>
      </c>
      <c r="E36" s="15">
        <v>52908.3</v>
      </c>
      <c r="F36" s="15">
        <v>52964.41</v>
      </c>
      <c r="G36" s="13">
        <f t="shared" si="9"/>
        <v>272091.7</v>
      </c>
      <c r="H36" s="16" t="s">
        <v>65</v>
      </c>
    </row>
    <row r="37" spans="1:8" ht="15">
      <c r="A37" s="14" t="s">
        <v>66</v>
      </c>
      <c r="B37" s="13">
        <v>12632246.98</v>
      </c>
      <c r="C37" s="15">
        <v>43304.7</v>
      </c>
      <c r="D37" s="13">
        <f t="shared" si="8"/>
        <v>12675551.68</v>
      </c>
      <c r="E37" s="15">
        <v>5390870.6699999999</v>
      </c>
      <c r="F37" s="15">
        <v>3340786.8</v>
      </c>
      <c r="G37" s="13">
        <f t="shared" si="9"/>
        <v>7284681.0099999998</v>
      </c>
      <c r="H37" s="16" t="s">
        <v>67</v>
      </c>
    </row>
    <row r="38" spans="1:8">
      <c r="A38" s="12" t="s">
        <v>68</v>
      </c>
      <c r="B38" s="13">
        <f>SUM(B39:B47)</f>
        <v>100000</v>
      </c>
      <c r="C38" s="13">
        <f t="shared" ref="C38:G38" si="10">SUM(C39:C47)</f>
        <v>0</v>
      </c>
      <c r="D38" s="13">
        <f t="shared" si="10"/>
        <v>100000</v>
      </c>
      <c r="E38" s="13">
        <f t="shared" si="10"/>
        <v>21692</v>
      </c>
      <c r="F38" s="13">
        <f t="shared" si="10"/>
        <v>21692</v>
      </c>
      <c r="G38" s="13">
        <f t="shared" si="10"/>
        <v>78308</v>
      </c>
    </row>
    <row r="39" spans="1:8" ht="15">
      <c r="A39" s="14" t="s">
        <v>69</v>
      </c>
      <c r="B39" s="13"/>
      <c r="C39" s="13"/>
      <c r="D39" s="13">
        <f t="shared" si="8"/>
        <v>0</v>
      </c>
      <c r="E39" s="17">
        <v>0</v>
      </c>
      <c r="F39" s="17">
        <v>0</v>
      </c>
      <c r="G39" s="13">
        <f t="shared" ref="G39:G47" si="11">D39-E39</f>
        <v>0</v>
      </c>
      <c r="H39" s="16" t="s">
        <v>70</v>
      </c>
    </row>
    <row r="40" spans="1:8" ht="15">
      <c r="A40" s="14" t="s">
        <v>71</v>
      </c>
      <c r="B40" s="13"/>
      <c r="C40" s="13"/>
      <c r="D40" s="13">
        <f t="shared" si="8"/>
        <v>0</v>
      </c>
      <c r="E40" s="17">
        <v>0</v>
      </c>
      <c r="F40" s="17">
        <v>0</v>
      </c>
      <c r="G40" s="13">
        <f t="shared" si="11"/>
        <v>0</v>
      </c>
      <c r="H40" s="16" t="s">
        <v>72</v>
      </c>
    </row>
    <row r="41" spans="1:8" ht="15">
      <c r="A41" s="14" t="s">
        <v>73</v>
      </c>
      <c r="B41" s="13"/>
      <c r="C41" s="13"/>
      <c r="D41" s="13">
        <f t="shared" si="8"/>
        <v>0</v>
      </c>
      <c r="E41" s="17">
        <v>0</v>
      </c>
      <c r="F41" s="17">
        <v>0</v>
      </c>
      <c r="G41" s="13">
        <f t="shared" si="11"/>
        <v>0</v>
      </c>
      <c r="H41" s="16" t="s">
        <v>74</v>
      </c>
    </row>
    <row r="42" spans="1:8" ht="15">
      <c r="A42" s="14" t="s">
        <v>75</v>
      </c>
      <c r="B42" s="13">
        <v>100000</v>
      </c>
      <c r="C42" s="13">
        <v>0</v>
      </c>
      <c r="D42" s="13">
        <f t="shared" si="8"/>
        <v>100000</v>
      </c>
      <c r="E42" s="15">
        <v>21692</v>
      </c>
      <c r="F42" s="15">
        <v>21692</v>
      </c>
      <c r="G42" s="13">
        <f t="shared" si="11"/>
        <v>78308</v>
      </c>
      <c r="H42" s="16" t="s">
        <v>76</v>
      </c>
    </row>
    <row r="43" spans="1:8" ht="15">
      <c r="A43" s="14" t="s">
        <v>77</v>
      </c>
      <c r="B43" s="13"/>
      <c r="C43" s="13"/>
      <c r="D43" s="13">
        <f t="shared" si="8"/>
        <v>0</v>
      </c>
      <c r="E43" s="17">
        <v>0</v>
      </c>
      <c r="F43" s="17">
        <v>0</v>
      </c>
      <c r="G43" s="13">
        <f t="shared" si="11"/>
        <v>0</v>
      </c>
      <c r="H43" s="16" t="s">
        <v>78</v>
      </c>
    </row>
    <row r="44" spans="1:8" ht="15">
      <c r="A44" s="14" t="s">
        <v>79</v>
      </c>
      <c r="B44" s="13"/>
      <c r="C44" s="13"/>
      <c r="D44" s="13">
        <f t="shared" si="8"/>
        <v>0</v>
      </c>
      <c r="E44" s="17">
        <v>0</v>
      </c>
      <c r="F44" s="17">
        <v>0</v>
      </c>
      <c r="G44" s="13">
        <f t="shared" si="11"/>
        <v>0</v>
      </c>
      <c r="H44" s="16" t="s">
        <v>80</v>
      </c>
    </row>
    <row r="45" spans="1:8" ht="15">
      <c r="A45" s="14" t="s">
        <v>81</v>
      </c>
      <c r="B45" s="13"/>
      <c r="C45" s="13"/>
      <c r="D45" s="13">
        <f t="shared" si="8"/>
        <v>0</v>
      </c>
      <c r="E45" s="17">
        <v>0</v>
      </c>
      <c r="F45" s="17">
        <v>0</v>
      </c>
      <c r="G45" s="13">
        <f t="shared" si="11"/>
        <v>0</v>
      </c>
      <c r="H45" s="16" t="s">
        <v>82</v>
      </c>
    </row>
    <row r="46" spans="1:8" ht="15">
      <c r="A46" s="14" t="s">
        <v>83</v>
      </c>
      <c r="B46" s="13"/>
      <c r="C46" s="13"/>
      <c r="D46" s="13">
        <f t="shared" si="8"/>
        <v>0</v>
      </c>
      <c r="E46" s="17">
        <v>0</v>
      </c>
      <c r="F46" s="17">
        <v>0</v>
      </c>
      <c r="G46" s="13">
        <f t="shared" si="11"/>
        <v>0</v>
      </c>
      <c r="H46" s="16" t="s">
        <v>84</v>
      </c>
    </row>
    <row r="47" spans="1:8" ht="15">
      <c r="A47" s="14" t="s">
        <v>85</v>
      </c>
      <c r="B47" s="13"/>
      <c r="C47" s="13"/>
      <c r="D47" s="13">
        <f t="shared" si="8"/>
        <v>0</v>
      </c>
      <c r="E47" s="17">
        <v>0</v>
      </c>
      <c r="F47" s="17">
        <v>0</v>
      </c>
      <c r="G47" s="13">
        <f t="shared" si="11"/>
        <v>0</v>
      </c>
      <c r="H47" s="16" t="s">
        <v>86</v>
      </c>
    </row>
    <row r="48" spans="1:8">
      <c r="A48" s="12" t="s">
        <v>87</v>
      </c>
      <c r="B48" s="13">
        <f>SUM(B49:B57)</f>
        <v>4873150.79</v>
      </c>
      <c r="C48" s="13">
        <f t="shared" ref="C48:G48" si="12">SUM(C49:C57)</f>
        <v>57499004.450000003</v>
      </c>
      <c r="D48" s="13">
        <f t="shared" si="12"/>
        <v>62372155.240000002</v>
      </c>
      <c r="E48" s="13">
        <f t="shared" si="12"/>
        <v>2168039.85</v>
      </c>
      <c r="F48" s="13">
        <f t="shared" si="12"/>
        <v>2181977.38</v>
      </c>
      <c r="G48" s="13">
        <f t="shared" si="12"/>
        <v>60204115.390000001</v>
      </c>
    </row>
    <row r="49" spans="1:8" ht="15">
      <c r="A49" s="14" t="s">
        <v>88</v>
      </c>
      <c r="B49" s="13">
        <v>830000</v>
      </c>
      <c r="C49" s="15">
        <v>1046392.42</v>
      </c>
      <c r="D49" s="13">
        <f t="shared" si="8"/>
        <v>1876392.42</v>
      </c>
      <c r="E49" s="15">
        <v>609786.04</v>
      </c>
      <c r="F49" s="15">
        <v>609786.04</v>
      </c>
      <c r="G49" s="13">
        <f t="shared" ref="G49:G57" si="13">D49-E49</f>
        <v>1266606.3799999999</v>
      </c>
      <c r="H49" s="16" t="s">
        <v>89</v>
      </c>
    </row>
    <row r="50" spans="1:8" ht="15">
      <c r="A50" s="14" t="s">
        <v>90</v>
      </c>
      <c r="B50" s="13">
        <v>50000</v>
      </c>
      <c r="C50" s="15">
        <v>0</v>
      </c>
      <c r="D50" s="13">
        <f t="shared" si="8"/>
        <v>50000</v>
      </c>
      <c r="E50" s="15">
        <v>0</v>
      </c>
      <c r="F50" s="15">
        <v>0</v>
      </c>
      <c r="G50" s="13">
        <f t="shared" si="13"/>
        <v>50000</v>
      </c>
      <c r="H50" s="16" t="s">
        <v>91</v>
      </c>
    </row>
    <row r="51" spans="1:8" ht="15">
      <c r="A51" s="14" t="s">
        <v>92</v>
      </c>
      <c r="B51" s="13">
        <v>40000</v>
      </c>
      <c r="C51" s="15">
        <v>0</v>
      </c>
      <c r="D51" s="13">
        <f t="shared" si="8"/>
        <v>40000</v>
      </c>
      <c r="E51" s="15">
        <v>0</v>
      </c>
      <c r="F51" s="15">
        <v>0</v>
      </c>
      <c r="G51" s="13">
        <f t="shared" si="13"/>
        <v>40000</v>
      </c>
      <c r="H51" s="16" t="s">
        <v>93</v>
      </c>
    </row>
    <row r="52" spans="1:8" ht="15">
      <c r="A52" s="14" t="s">
        <v>94</v>
      </c>
      <c r="B52" s="13">
        <v>1211150.79</v>
      </c>
      <c r="C52" s="15">
        <v>42050000</v>
      </c>
      <c r="D52" s="13">
        <f t="shared" si="8"/>
        <v>43261150.789999999</v>
      </c>
      <c r="E52" s="15">
        <v>1393465.52</v>
      </c>
      <c r="F52" s="15">
        <v>1393465.52</v>
      </c>
      <c r="G52" s="13">
        <f t="shared" si="13"/>
        <v>41867685.269999996</v>
      </c>
      <c r="H52" s="16" t="s">
        <v>95</v>
      </c>
    </row>
    <row r="53" spans="1:8" ht="15">
      <c r="A53" s="14" t="s">
        <v>96</v>
      </c>
      <c r="B53" s="13"/>
      <c r="C53" s="17">
        <v>0</v>
      </c>
      <c r="D53" s="13">
        <f t="shared" si="8"/>
        <v>0</v>
      </c>
      <c r="E53" s="17">
        <v>0</v>
      </c>
      <c r="F53" s="17">
        <v>0</v>
      </c>
      <c r="G53" s="13">
        <f t="shared" si="13"/>
        <v>0</v>
      </c>
      <c r="H53" s="16" t="s">
        <v>97</v>
      </c>
    </row>
    <row r="54" spans="1:8" ht="15">
      <c r="A54" s="14" t="s">
        <v>98</v>
      </c>
      <c r="B54" s="13">
        <v>2087000</v>
      </c>
      <c r="C54" s="15">
        <v>12913612.029999999</v>
      </c>
      <c r="D54" s="13">
        <f t="shared" si="8"/>
        <v>15000612.029999999</v>
      </c>
      <c r="E54" s="15">
        <v>126405.85</v>
      </c>
      <c r="F54" s="15">
        <v>140343.38</v>
      </c>
      <c r="G54" s="13">
        <f t="shared" si="13"/>
        <v>14874206.18</v>
      </c>
      <c r="H54" s="16" t="s">
        <v>99</v>
      </c>
    </row>
    <row r="55" spans="1:8" ht="15">
      <c r="A55" s="14" t="s">
        <v>100</v>
      </c>
      <c r="B55" s="13"/>
      <c r="C55" s="17">
        <v>0</v>
      </c>
      <c r="D55" s="13">
        <f t="shared" si="8"/>
        <v>0</v>
      </c>
      <c r="E55" s="17">
        <v>0</v>
      </c>
      <c r="F55" s="17">
        <v>0</v>
      </c>
      <c r="G55" s="13">
        <f t="shared" si="13"/>
        <v>0</v>
      </c>
      <c r="H55" s="16" t="s">
        <v>101</v>
      </c>
    </row>
    <row r="56" spans="1:8" ht="15">
      <c r="A56" s="14" t="s">
        <v>102</v>
      </c>
      <c r="B56" s="13">
        <v>100000</v>
      </c>
      <c r="C56" s="15">
        <v>0</v>
      </c>
      <c r="D56" s="13">
        <f t="shared" si="8"/>
        <v>100000</v>
      </c>
      <c r="E56" s="15">
        <v>0</v>
      </c>
      <c r="F56" s="15">
        <v>0</v>
      </c>
      <c r="G56" s="13">
        <f t="shared" si="13"/>
        <v>100000</v>
      </c>
      <c r="H56" s="16" t="s">
        <v>103</v>
      </c>
    </row>
    <row r="57" spans="1:8" ht="15">
      <c r="A57" s="14" t="s">
        <v>104</v>
      </c>
      <c r="B57" s="13">
        <v>555000</v>
      </c>
      <c r="C57" s="15">
        <v>1489000</v>
      </c>
      <c r="D57" s="13">
        <f t="shared" si="8"/>
        <v>2044000</v>
      </c>
      <c r="E57" s="15">
        <v>38382.44</v>
      </c>
      <c r="F57" s="15">
        <v>38382.44</v>
      </c>
      <c r="G57" s="13">
        <f t="shared" si="13"/>
        <v>2005617.56</v>
      </c>
      <c r="H57" s="16" t="s">
        <v>105</v>
      </c>
    </row>
    <row r="58" spans="1:8">
      <c r="A58" s="12" t="s">
        <v>106</v>
      </c>
      <c r="B58" s="13">
        <f>SUM(B59:B61)</f>
        <v>26037500</v>
      </c>
      <c r="C58" s="13">
        <f t="shared" ref="C58:G58" si="14">SUM(C59:C61)</f>
        <v>84021647.709999993</v>
      </c>
      <c r="D58" s="13">
        <f t="shared" si="14"/>
        <v>110059147.70999999</v>
      </c>
      <c r="E58" s="13">
        <f t="shared" si="14"/>
        <v>14710837.699999999</v>
      </c>
      <c r="F58" s="13">
        <f t="shared" si="14"/>
        <v>13829817.359999998</v>
      </c>
      <c r="G58" s="13">
        <f t="shared" si="14"/>
        <v>95348310.010000005</v>
      </c>
    </row>
    <row r="59" spans="1:8" ht="15">
      <c r="A59" s="14" t="s">
        <v>107</v>
      </c>
      <c r="B59" s="13">
        <v>18037500</v>
      </c>
      <c r="C59" s="15">
        <v>45815575.229999997</v>
      </c>
      <c r="D59" s="13">
        <f t="shared" si="8"/>
        <v>63853075.229999997</v>
      </c>
      <c r="E59" s="15">
        <v>3369899.26</v>
      </c>
      <c r="F59" s="15">
        <v>2952717.63</v>
      </c>
      <c r="G59" s="13">
        <f t="shared" ref="G59:G61" si="15">D59-E59</f>
        <v>60483175.969999999</v>
      </c>
      <c r="H59" s="16" t="s">
        <v>108</v>
      </c>
    </row>
    <row r="60" spans="1:8" ht="15">
      <c r="A60" s="14" t="s">
        <v>109</v>
      </c>
      <c r="B60" s="13">
        <v>500000</v>
      </c>
      <c r="C60" s="15">
        <v>26806072.48</v>
      </c>
      <c r="D60" s="13">
        <f t="shared" si="8"/>
        <v>27306072.48</v>
      </c>
      <c r="E60" s="15">
        <v>9561660.9900000002</v>
      </c>
      <c r="F60" s="15">
        <v>9114282.9499999993</v>
      </c>
      <c r="G60" s="13">
        <f t="shared" si="15"/>
        <v>17744411.490000002</v>
      </c>
      <c r="H60" s="16" t="s">
        <v>110</v>
      </c>
    </row>
    <row r="61" spans="1:8" ht="15">
      <c r="A61" s="14" t="s">
        <v>111</v>
      </c>
      <c r="B61" s="13">
        <v>7500000</v>
      </c>
      <c r="C61" s="15">
        <v>11400000</v>
      </c>
      <c r="D61" s="13">
        <f t="shared" si="8"/>
        <v>18900000</v>
      </c>
      <c r="E61" s="15">
        <v>1779277.45</v>
      </c>
      <c r="F61" s="15">
        <v>1762816.78</v>
      </c>
      <c r="G61" s="13">
        <f t="shared" si="15"/>
        <v>17120722.550000001</v>
      </c>
      <c r="H61" s="16" t="s">
        <v>112</v>
      </c>
    </row>
    <row r="62" spans="1:8">
      <c r="A62" s="12" t="s">
        <v>113</v>
      </c>
      <c r="B62" s="13">
        <f>SUM(B63:B67,B69:B70)</f>
        <v>1036193.98</v>
      </c>
      <c r="C62" s="13">
        <f t="shared" ref="C62:G62" si="16">SUM(C63:C67,C69:C70)</f>
        <v>81188136.260000005</v>
      </c>
      <c r="D62" s="13">
        <f t="shared" si="16"/>
        <v>82224330.24000001</v>
      </c>
      <c r="E62" s="13">
        <f t="shared" si="16"/>
        <v>0</v>
      </c>
      <c r="F62" s="13">
        <f t="shared" si="16"/>
        <v>0</v>
      </c>
      <c r="G62" s="13">
        <f t="shared" si="16"/>
        <v>82224330.24000001</v>
      </c>
    </row>
    <row r="63" spans="1:8" ht="15">
      <c r="A63" s="14" t="s">
        <v>114</v>
      </c>
      <c r="B63" s="13"/>
      <c r="C63" s="17">
        <v>0</v>
      </c>
      <c r="D63" s="13">
        <f t="shared" si="8"/>
        <v>0</v>
      </c>
      <c r="E63" s="13"/>
      <c r="F63" s="13"/>
      <c r="G63" s="13">
        <f t="shared" ref="G63:G70" si="17">D63-E63</f>
        <v>0</v>
      </c>
      <c r="H63" s="16" t="s">
        <v>115</v>
      </c>
    </row>
    <row r="64" spans="1:8" ht="15">
      <c r="A64" s="14" t="s">
        <v>116</v>
      </c>
      <c r="B64" s="13"/>
      <c r="C64" s="17">
        <v>0</v>
      </c>
      <c r="D64" s="13">
        <f t="shared" si="8"/>
        <v>0</v>
      </c>
      <c r="E64" s="13"/>
      <c r="F64" s="13"/>
      <c r="G64" s="13">
        <f t="shared" si="17"/>
        <v>0</v>
      </c>
      <c r="H64" s="16" t="s">
        <v>117</v>
      </c>
    </row>
    <row r="65" spans="1:8" ht="15">
      <c r="A65" s="14" t="s">
        <v>118</v>
      </c>
      <c r="B65" s="13"/>
      <c r="C65" s="17">
        <v>0</v>
      </c>
      <c r="D65" s="13">
        <f t="shared" si="8"/>
        <v>0</v>
      </c>
      <c r="E65" s="13"/>
      <c r="F65" s="13"/>
      <c r="G65" s="13">
        <f t="shared" si="17"/>
        <v>0</v>
      </c>
      <c r="H65" s="16" t="s">
        <v>119</v>
      </c>
    </row>
    <row r="66" spans="1:8" ht="15">
      <c r="A66" s="14" t="s">
        <v>120</v>
      </c>
      <c r="B66" s="13"/>
      <c r="C66" s="17">
        <v>0</v>
      </c>
      <c r="D66" s="13">
        <f t="shared" si="8"/>
        <v>0</v>
      </c>
      <c r="E66" s="13"/>
      <c r="F66" s="13"/>
      <c r="G66" s="13">
        <f t="shared" si="17"/>
        <v>0</v>
      </c>
      <c r="H66" s="16" t="s">
        <v>121</v>
      </c>
    </row>
    <row r="67" spans="1:8" ht="15">
      <c r="A67" s="14" t="s">
        <v>122</v>
      </c>
      <c r="B67" s="13"/>
      <c r="C67" s="17">
        <v>0</v>
      </c>
      <c r="D67" s="13">
        <f t="shared" si="8"/>
        <v>0</v>
      </c>
      <c r="E67" s="13"/>
      <c r="F67" s="13"/>
      <c r="G67" s="13">
        <f t="shared" si="17"/>
        <v>0</v>
      </c>
      <c r="H67" s="16" t="s">
        <v>123</v>
      </c>
    </row>
    <row r="68" spans="1:8" ht="15">
      <c r="A68" s="14" t="s">
        <v>124</v>
      </c>
      <c r="B68" s="13"/>
      <c r="C68" s="17">
        <v>0</v>
      </c>
      <c r="D68" s="13">
        <f t="shared" si="8"/>
        <v>0</v>
      </c>
      <c r="E68" s="13"/>
      <c r="F68" s="13"/>
      <c r="G68" s="13">
        <f t="shared" si="17"/>
        <v>0</v>
      </c>
      <c r="H68" s="16"/>
    </row>
    <row r="69" spans="1:8" ht="15">
      <c r="A69" s="14" t="s">
        <v>125</v>
      </c>
      <c r="B69" s="13"/>
      <c r="C69" s="17">
        <v>0</v>
      </c>
      <c r="D69" s="13">
        <f t="shared" si="8"/>
        <v>0</v>
      </c>
      <c r="E69" s="13"/>
      <c r="F69" s="13"/>
      <c r="G69" s="13">
        <f t="shared" si="17"/>
        <v>0</v>
      </c>
      <c r="H69" s="16" t="s">
        <v>126</v>
      </c>
    </row>
    <row r="70" spans="1:8" ht="15">
      <c r="A70" s="14" t="s">
        <v>127</v>
      </c>
      <c r="B70" s="13">
        <v>1036193.98</v>
      </c>
      <c r="C70" s="15">
        <v>81188136.260000005</v>
      </c>
      <c r="D70" s="13">
        <f t="shared" si="8"/>
        <v>82224330.24000001</v>
      </c>
      <c r="E70" s="13">
        <v>0</v>
      </c>
      <c r="F70" s="13">
        <v>0</v>
      </c>
      <c r="G70" s="13">
        <f t="shared" si="17"/>
        <v>82224330.24000001</v>
      </c>
      <c r="H70" s="16" t="s">
        <v>128</v>
      </c>
    </row>
    <row r="71" spans="1:8">
      <c r="A71" s="12" t="s">
        <v>129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 ht="13.5">
      <c r="A72" s="14" t="s">
        <v>130</v>
      </c>
      <c r="B72" s="13"/>
      <c r="C72" s="13"/>
      <c r="D72" s="13">
        <f t="shared" si="8"/>
        <v>0</v>
      </c>
      <c r="E72" s="13"/>
      <c r="F72" s="13"/>
      <c r="G72" s="13">
        <f t="shared" ref="G72:G74" si="19">D72-E72</f>
        <v>0</v>
      </c>
      <c r="H72" s="16" t="s">
        <v>131</v>
      </c>
    </row>
    <row r="73" spans="1:8" ht="13.5">
      <c r="A73" s="14" t="s">
        <v>132</v>
      </c>
      <c r="B73" s="13"/>
      <c r="C73" s="13"/>
      <c r="D73" s="13">
        <f t="shared" si="8"/>
        <v>0</v>
      </c>
      <c r="E73" s="13"/>
      <c r="F73" s="13"/>
      <c r="G73" s="13">
        <f t="shared" si="19"/>
        <v>0</v>
      </c>
      <c r="H73" s="16" t="s">
        <v>133</v>
      </c>
    </row>
    <row r="74" spans="1:8" ht="13.5">
      <c r="A74" s="14" t="s">
        <v>134</v>
      </c>
      <c r="B74" s="13"/>
      <c r="C74" s="13"/>
      <c r="D74" s="13">
        <f t="shared" si="8"/>
        <v>0</v>
      </c>
      <c r="E74" s="13"/>
      <c r="F74" s="13"/>
      <c r="G74" s="13">
        <f t="shared" si="19"/>
        <v>0</v>
      </c>
      <c r="H74" s="16" t="s">
        <v>135</v>
      </c>
    </row>
    <row r="75" spans="1:8">
      <c r="A75" s="12" t="s">
        <v>136</v>
      </c>
      <c r="B75" s="13">
        <f>SUM(B76:B82)</f>
        <v>800000</v>
      </c>
      <c r="C75" s="13">
        <f t="shared" ref="C75:G75" si="20">SUM(C76:C82)</f>
        <v>0</v>
      </c>
      <c r="D75" s="13">
        <f t="shared" si="20"/>
        <v>800000</v>
      </c>
      <c r="E75" s="13">
        <f t="shared" si="20"/>
        <v>0</v>
      </c>
      <c r="F75" s="13">
        <f t="shared" si="20"/>
        <v>0</v>
      </c>
      <c r="G75" s="13">
        <f t="shared" si="20"/>
        <v>800000</v>
      </c>
    </row>
    <row r="76" spans="1:8" ht="13.5">
      <c r="A76" s="14" t="s">
        <v>137</v>
      </c>
      <c r="B76" s="13"/>
      <c r="C76" s="13"/>
      <c r="D76" s="13">
        <f t="shared" si="8"/>
        <v>0</v>
      </c>
      <c r="E76" s="13"/>
      <c r="F76" s="13"/>
      <c r="G76" s="13">
        <f t="shared" ref="G76:G82" si="21">D76-E76</f>
        <v>0</v>
      </c>
      <c r="H76" s="16" t="s">
        <v>138</v>
      </c>
    </row>
    <row r="77" spans="1:8" ht="13.5">
      <c r="A77" s="14" t="s">
        <v>139</v>
      </c>
      <c r="B77" s="13"/>
      <c r="C77" s="13"/>
      <c r="D77" s="13">
        <f t="shared" si="8"/>
        <v>0</v>
      </c>
      <c r="E77" s="13"/>
      <c r="F77" s="13"/>
      <c r="G77" s="13">
        <f t="shared" si="21"/>
        <v>0</v>
      </c>
      <c r="H77" s="16" t="s">
        <v>140</v>
      </c>
    </row>
    <row r="78" spans="1:8" ht="13.5">
      <c r="A78" s="14" t="s">
        <v>141</v>
      </c>
      <c r="B78" s="13"/>
      <c r="C78" s="13"/>
      <c r="D78" s="13">
        <f t="shared" si="8"/>
        <v>0</v>
      </c>
      <c r="E78" s="13"/>
      <c r="F78" s="13"/>
      <c r="G78" s="13">
        <f t="shared" si="21"/>
        <v>0</v>
      </c>
      <c r="H78" s="16" t="s">
        <v>142</v>
      </c>
    </row>
    <row r="79" spans="1:8" ht="13.5">
      <c r="A79" s="14" t="s">
        <v>143</v>
      </c>
      <c r="B79" s="13"/>
      <c r="C79" s="13"/>
      <c r="D79" s="13">
        <f t="shared" si="8"/>
        <v>0</v>
      </c>
      <c r="E79" s="13"/>
      <c r="F79" s="13"/>
      <c r="G79" s="13">
        <f t="shared" si="21"/>
        <v>0</v>
      </c>
      <c r="H79" s="16" t="s">
        <v>144</v>
      </c>
    </row>
    <row r="80" spans="1:8" ht="13.5">
      <c r="A80" s="14" t="s">
        <v>145</v>
      </c>
      <c r="B80" s="13"/>
      <c r="C80" s="13"/>
      <c r="D80" s="13">
        <f t="shared" si="8"/>
        <v>0</v>
      </c>
      <c r="E80" s="13"/>
      <c r="F80" s="13"/>
      <c r="G80" s="13">
        <f t="shared" si="21"/>
        <v>0</v>
      </c>
      <c r="H80" s="16" t="s">
        <v>146</v>
      </c>
    </row>
    <row r="81" spans="1:8" ht="13.5">
      <c r="A81" s="14" t="s">
        <v>147</v>
      </c>
      <c r="B81" s="13"/>
      <c r="C81" s="13"/>
      <c r="D81" s="13">
        <f t="shared" si="8"/>
        <v>0</v>
      </c>
      <c r="E81" s="13"/>
      <c r="F81" s="13"/>
      <c r="G81" s="13">
        <f t="shared" si="21"/>
        <v>0</v>
      </c>
      <c r="H81" s="16" t="s">
        <v>148</v>
      </c>
    </row>
    <row r="82" spans="1:8" ht="13.5">
      <c r="A82" s="14" t="s">
        <v>149</v>
      </c>
      <c r="B82" s="13">
        <v>800000</v>
      </c>
      <c r="C82" s="13">
        <v>0</v>
      </c>
      <c r="D82" s="13">
        <f t="shared" si="8"/>
        <v>800000</v>
      </c>
      <c r="E82" s="13">
        <v>0</v>
      </c>
      <c r="F82" s="13">
        <v>0</v>
      </c>
      <c r="G82" s="13">
        <f t="shared" si="21"/>
        <v>800000</v>
      </c>
      <c r="H82" s="16" t="s">
        <v>150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151</v>
      </c>
      <c r="B84" s="11">
        <f>B85+B93+B103+B113+B123+B133+B137+B146+B150</f>
        <v>0</v>
      </c>
      <c r="C84" s="11">
        <f t="shared" ref="C84:G84" si="22">C85+C93+C103+C113+C123+C133+C137+C146+C150</f>
        <v>10452496.33</v>
      </c>
      <c r="D84" s="11">
        <f t="shared" si="22"/>
        <v>10452496.33</v>
      </c>
      <c r="E84" s="11">
        <f t="shared" si="22"/>
        <v>249985.31</v>
      </c>
      <c r="F84" s="11">
        <f t="shared" si="22"/>
        <v>249985.31</v>
      </c>
      <c r="G84" s="11">
        <f t="shared" si="22"/>
        <v>10202511.02</v>
      </c>
    </row>
    <row r="85" spans="1:8">
      <c r="A85" s="12" t="s">
        <v>15</v>
      </c>
      <c r="B85" s="13">
        <f>SUM(B86:B92)</f>
        <v>0</v>
      </c>
      <c r="C85" s="13">
        <f t="shared" ref="C85:G85" si="23">SUM(C86:C92)</f>
        <v>0</v>
      </c>
      <c r="D85" s="13">
        <f t="shared" si="23"/>
        <v>0</v>
      </c>
      <c r="E85" s="13">
        <f t="shared" si="23"/>
        <v>0</v>
      </c>
      <c r="F85" s="13">
        <f t="shared" si="23"/>
        <v>0</v>
      </c>
      <c r="G85" s="13">
        <f t="shared" si="23"/>
        <v>0</v>
      </c>
    </row>
    <row r="86" spans="1:8" ht="13.5">
      <c r="A86" s="14" t="s">
        <v>16</v>
      </c>
      <c r="B86" s="13"/>
      <c r="C86" s="13"/>
      <c r="D86" s="13">
        <f t="shared" ref="D86:D92" si="24">B86+C86</f>
        <v>0</v>
      </c>
      <c r="E86" s="13"/>
      <c r="F86" s="13"/>
      <c r="G86" s="13">
        <f t="shared" ref="G86:G92" si="25">D86-E86</f>
        <v>0</v>
      </c>
      <c r="H86" s="16" t="s">
        <v>152</v>
      </c>
    </row>
    <row r="87" spans="1:8" ht="13.5">
      <c r="A87" s="14" t="s">
        <v>18</v>
      </c>
      <c r="B87" s="13"/>
      <c r="C87" s="13"/>
      <c r="D87" s="13">
        <f t="shared" si="24"/>
        <v>0</v>
      </c>
      <c r="E87" s="13"/>
      <c r="F87" s="13"/>
      <c r="G87" s="13">
        <f t="shared" si="25"/>
        <v>0</v>
      </c>
      <c r="H87" s="16" t="s">
        <v>153</v>
      </c>
    </row>
    <row r="88" spans="1:8" ht="13.5">
      <c r="A88" s="14" t="s">
        <v>20</v>
      </c>
      <c r="B88" s="13"/>
      <c r="C88" s="13"/>
      <c r="D88" s="13">
        <f t="shared" si="24"/>
        <v>0</v>
      </c>
      <c r="E88" s="13"/>
      <c r="F88" s="13"/>
      <c r="G88" s="13">
        <f t="shared" si="25"/>
        <v>0</v>
      </c>
      <c r="H88" s="16" t="s">
        <v>154</v>
      </c>
    </row>
    <row r="89" spans="1:8" ht="13.5">
      <c r="A89" s="14" t="s">
        <v>22</v>
      </c>
      <c r="B89" s="13"/>
      <c r="C89" s="13"/>
      <c r="D89" s="13">
        <f t="shared" si="24"/>
        <v>0</v>
      </c>
      <c r="E89" s="13"/>
      <c r="F89" s="13"/>
      <c r="G89" s="13">
        <f t="shared" si="25"/>
        <v>0</v>
      </c>
      <c r="H89" s="16" t="s">
        <v>155</v>
      </c>
    </row>
    <row r="90" spans="1:8" ht="13.5">
      <c r="A90" s="14" t="s">
        <v>24</v>
      </c>
      <c r="B90" s="13"/>
      <c r="C90" s="13"/>
      <c r="D90" s="13">
        <f t="shared" si="24"/>
        <v>0</v>
      </c>
      <c r="E90" s="13"/>
      <c r="F90" s="13"/>
      <c r="G90" s="13">
        <f t="shared" si="25"/>
        <v>0</v>
      </c>
      <c r="H90" s="16" t="s">
        <v>156</v>
      </c>
    </row>
    <row r="91" spans="1:8" ht="13.5">
      <c r="A91" s="14" t="s">
        <v>26</v>
      </c>
      <c r="B91" s="13"/>
      <c r="C91" s="13"/>
      <c r="D91" s="13">
        <f t="shared" si="24"/>
        <v>0</v>
      </c>
      <c r="E91" s="13"/>
      <c r="F91" s="13"/>
      <c r="G91" s="13">
        <f t="shared" si="25"/>
        <v>0</v>
      </c>
      <c r="H91" s="16" t="s">
        <v>157</v>
      </c>
    </row>
    <row r="92" spans="1:8" ht="13.5">
      <c r="A92" s="14" t="s">
        <v>28</v>
      </c>
      <c r="B92" s="13"/>
      <c r="C92" s="13"/>
      <c r="D92" s="13">
        <f t="shared" si="24"/>
        <v>0</v>
      </c>
      <c r="E92" s="13"/>
      <c r="F92" s="13"/>
      <c r="G92" s="13">
        <f t="shared" si="25"/>
        <v>0</v>
      </c>
      <c r="H92" s="16" t="s">
        <v>158</v>
      </c>
    </row>
    <row r="93" spans="1:8">
      <c r="A93" s="12" t="s">
        <v>30</v>
      </c>
      <c r="B93" s="13">
        <f>SUM(B94:B102)</f>
        <v>0</v>
      </c>
      <c r="C93" s="13">
        <f t="shared" ref="C93:G93" si="26">SUM(C94:C102)</f>
        <v>0</v>
      </c>
      <c r="D93" s="13">
        <f t="shared" si="26"/>
        <v>0</v>
      </c>
      <c r="E93" s="13">
        <f t="shared" si="26"/>
        <v>0</v>
      </c>
      <c r="F93" s="13">
        <f t="shared" si="26"/>
        <v>0</v>
      </c>
      <c r="G93" s="13">
        <f t="shared" si="26"/>
        <v>0</v>
      </c>
    </row>
    <row r="94" spans="1:8" ht="13.5">
      <c r="A94" s="14" t="s">
        <v>31</v>
      </c>
      <c r="B94" s="13"/>
      <c r="C94" s="13"/>
      <c r="D94" s="13">
        <f t="shared" ref="D94:D102" si="27">B94+C94</f>
        <v>0</v>
      </c>
      <c r="E94" s="13"/>
      <c r="F94" s="13"/>
      <c r="G94" s="13">
        <f t="shared" ref="G94:G102" si="28">D94-E94</f>
        <v>0</v>
      </c>
      <c r="H94" s="16" t="s">
        <v>159</v>
      </c>
    </row>
    <row r="95" spans="1:8" ht="13.5">
      <c r="A95" s="14" t="s">
        <v>33</v>
      </c>
      <c r="B95" s="13"/>
      <c r="C95" s="13"/>
      <c r="D95" s="13">
        <f t="shared" si="27"/>
        <v>0</v>
      </c>
      <c r="E95" s="13"/>
      <c r="F95" s="13"/>
      <c r="G95" s="13">
        <f t="shared" si="28"/>
        <v>0</v>
      </c>
      <c r="H95" s="16" t="s">
        <v>160</v>
      </c>
    </row>
    <row r="96" spans="1:8" ht="13.5">
      <c r="A96" s="14" t="s">
        <v>35</v>
      </c>
      <c r="B96" s="13"/>
      <c r="C96" s="13"/>
      <c r="D96" s="13">
        <f t="shared" si="27"/>
        <v>0</v>
      </c>
      <c r="E96" s="13"/>
      <c r="F96" s="13"/>
      <c r="G96" s="13">
        <f t="shared" si="28"/>
        <v>0</v>
      </c>
      <c r="H96" s="16" t="s">
        <v>161</v>
      </c>
    </row>
    <row r="97" spans="1:8" ht="13.5">
      <c r="A97" s="14" t="s">
        <v>37</v>
      </c>
      <c r="B97" s="13"/>
      <c r="C97" s="13"/>
      <c r="D97" s="13">
        <f t="shared" si="27"/>
        <v>0</v>
      </c>
      <c r="E97" s="13"/>
      <c r="F97" s="13"/>
      <c r="G97" s="13">
        <f t="shared" si="28"/>
        <v>0</v>
      </c>
      <c r="H97" s="16" t="s">
        <v>162</v>
      </c>
    </row>
    <row r="98" spans="1:8" ht="13.5">
      <c r="A98" s="21" t="s">
        <v>39</v>
      </c>
      <c r="B98" s="13"/>
      <c r="C98" s="13"/>
      <c r="D98" s="13">
        <f t="shared" si="27"/>
        <v>0</v>
      </c>
      <c r="E98" s="13"/>
      <c r="F98" s="13"/>
      <c r="G98" s="13">
        <f t="shared" si="28"/>
        <v>0</v>
      </c>
      <c r="H98" s="16" t="s">
        <v>163</v>
      </c>
    </row>
    <row r="99" spans="1:8" ht="13.5">
      <c r="A99" s="14" t="s">
        <v>41</v>
      </c>
      <c r="B99" s="13"/>
      <c r="C99" s="13"/>
      <c r="D99" s="13">
        <f t="shared" si="27"/>
        <v>0</v>
      </c>
      <c r="E99" s="13"/>
      <c r="F99" s="13"/>
      <c r="G99" s="13">
        <f t="shared" si="28"/>
        <v>0</v>
      </c>
      <c r="H99" s="16" t="s">
        <v>164</v>
      </c>
    </row>
    <row r="100" spans="1:8" ht="13.5">
      <c r="A100" s="14" t="s">
        <v>43</v>
      </c>
      <c r="B100" s="13"/>
      <c r="C100" s="13"/>
      <c r="D100" s="13">
        <f t="shared" si="27"/>
        <v>0</v>
      </c>
      <c r="E100" s="13"/>
      <c r="F100" s="13"/>
      <c r="G100" s="13">
        <f t="shared" si="28"/>
        <v>0</v>
      </c>
      <c r="H100" s="16" t="s">
        <v>165</v>
      </c>
    </row>
    <row r="101" spans="1:8" ht="13.5">
      <c r="A101" s="14" t="s">
        <v>45</v>
      </c>
      <c r="B101" s="13"/>
      <c r="C101" s="13"/>
      <c r="D101" s="13">
        <f t="shared" si="27"/>
        <v>0</v>
      </c>
      <c r="E101" s="13"/>
      <c r="F101" s="13"/>
      <c r="G101" s="13">
        <f t="shared" si="28"/>
        <v>0</v>
      </c>
      <c r="H101" s="16" t="s">
        <v>166</v>
      </c>
    </row>
    <row r="102" spans="1:8" ht="13.5">
      <c r="A102" s="14" t="s">
        <v>47</v>
      </c>
      <c r="B102" s="13"/>
      <c r="C102" s="13"/>
      <c r="D102" s="13">
        <f t="shared" si="27"/>
        <v>0</v>
      </c>
      <c r="E102" s="13"/>
      <c r="F102" s="13"/>
      <c r="G102" s="13">
        <f t="shared" si="28"/>
        <v>0</v>
      </c>
      <c r="H102" s="16" t="s">
        <v>167</v>
      </c>
    </row>
    <row r="103" spans="1:8">
      <c r="A103" s="12" t="s">
        <v>49</v>
      </c>
      <c r="B103" s="13">
        <f>SUM(B104:B112)</f>
        <v>0</v>
      </c>
      <c r="C103" s="13">
        <f t="shared" ref="C103:G103" si="29">SUM(C104:C112)</f>
        <v>0</v>
      </c>
      <c r="D103" s="13">
        <f t="shared" si="29"/>
        <v>0</v>
      </c>
      <c r="E103" s="13">
        <f t="shared" si="29"/>
        <v>0</v>
      </c>
      <c r="F103" s="13">
        <f t="shared" si="29"/>
        <v>0</v>
      </c>
      <c r="G103" s="13">
        <f t="shared" si="29"/>
        <v>0</v>
      </c>
    </row>
    <row r="104" spans="1:8" ht="13.5">
      <c r="A104" s="14" t="s">
        <v>50</v>
      </c>
      <c r="B104" s="13"/>
      <c r="C104" s="13"/>
      <c r="D104" s="13">
        <f t="shared" ref="D104:D112" si="30">B104+C104</f>
        <v>0</v>
      </c>
      <c r="E104" s="13"/>
      <c r="F104" s="13"/>
      <c r="G104" s="13">
        <f t="shared" ref="G104:G112" si="31">D104-E104</f>
        <v>0</v>
      </c>
      <c r="H104" s="16" t="s">
        <v>168</v>
      </c>
    </row>
    <row r="105" spans="1:8" ht="13.5">
      <c r="A105" s="14" t="s">
        <v>52</v>
      </c>
      <c r="B105" s="13"/>
      <c r="C105" s="13"/>
      <c r="D105" s="13">
        <f t="shared" si="30"/>
        <v>0</v>
      </c>
      <c r="E105" s="13"/>
      <c r="F105" s="13"/>
      <c r="G105" s="13">
        <f t="shared" si="31"/>
        <v>0</v>
      </c>
      <c r="H105" s="16" t="s">
        <v>169</v>
      </c>
    </row>
    <row r="106" spans="1:8" ht="13.5">
      <c r="A106" s="14" t="s">
        <v>54</v>
      </c>
      <c r="B106" s="13"/>
      <c r="C106" s="13"/>
      <c r="D106" s="13">
        <f t="shared" si="30"/>
        <v>0</v>
      </c>
      <c r="E106" s="13"/>
      <c r="F106" s="13"/>
      <c r="G106" s="13">
        <f t="shared" si="31"/>
        <v>0</v>
      </c>
      <c r="H106" s="16" t="s">
        <v>170</v>
      </c>
    </row>
    <row r="107" spans="1:8" ht="13.5">
      <c r="A107" s="14" t="s">
        <v>56</v>
      </c>
      <c r="B107" s="13"/>
      <c r="C107" s="13"/>
      <c r="D107" s="13">
        <f t="shared" si="30"/>
        <v>0</v>
      </c>
      <c r="E107" s="13"/>
      <c r="F107" s="13"/>
      <c r="G107" s="13">
        <f t="shared" si="31"/>
        <v>0</v>
      </c>
      <c r="H107" s="16" t="s">
        <v>171</v>
      </c>
    </row>
    <row r="108" spans="1:8" ht="13.5">
      <c r="A108" s="14" t="s">
        <v>58</v>
      </c>
      <c r="B108" s="13"/>
      <c r="C108" s="13"/>
      <c r="D108" s="13">
        <f t="shared" si="30"/>
        <v>0</v>
      </c>
      <c r="E108" s="13"/>
      <c r="F108" s="13"/>
      <c r="G108" s="13">
        <f t="shared" si="31"/>
        <v>0</v>
      </c>
      <c r="H108" s="16" t="s">
        <v>172</v>
      </c>
    </row>
    <row r="109" spans="1:8" ht="13.5">
      <c r="A109" s="14" t="s">
        <v>60</v>
      </c>
      <c r="B109" s="13"/>
      <c r="C109" s="13"/>
      <c r="D109" s="13">
        <f t="shared" si="30"/>
        <v>0</v>
      </c>
      <c r="E109" s="13"/>
      <c r="F109" s="13"/>
      <c r="G109" s="13">
        <f t="shared" si="31"/>
        <v>0</v>
      </c>
      <c r="H109" s="16" t="s">
        <v>173</v>
      </c>
    </row>
    <row r="110" spans="1:8" ht="13.5">
      <c r="A110" s="14" t="s">
        <v>62</v>
      </c>
      <c r="B110" s="13"/>
      <c r="C110" s="13"/>
      <c r="D110" s="13">
        <f t="shared" si="30"/>
        <v>0</v>
      </c>
      <c r="E110" s="13"/>
      <c r="F110" s="13"/>
      <c r="G110" s="13">
        <f t="shared" si="31"/>
        <v>0</v>
      </c>
      <c r="H110" s="16" t="s">
        <v>174</v>
      </c>
    </row>
    <row r="111" spans="1:8" ht="13.5">
      <c r="A111" s="14" t="s">
        <v>64</v>
      </c>
      <c r="B111" s="13"/>
      <c r="C111" s="13"/>
      <c r="D111" s="13">
        <f t="shared" si="30"/>
        <v>0</v>
      </c>
      <c r="E111" s="13"/>
      <c r="F111" s="13"/>
      <c r="G111" s="13">
        <f t="shared" si="31"/>
        <v>0</v>
      </c>
      <c r="H111" s="16" t="s">
        <v>175</v>
      </c>
    </row>
    <row r="112" spans="1:8" ht="13.5">
      <c r="A112" s="14" t="s">
        <v>66</v>
      </c>
      <c r="B112" s="13"/>
      <c r="C112" s="13"/>
      <c r="D112" s="13">
        <f t="shared" si="30"/>
        <v>0</v>
      </c>
      <c r="E112" s="13"/>
      <c r="F112" s="13"/>
      <c r="G112" s="13">
        <f t="shared" si="31"/>
        <v>0</v>
      </c>
      <c r="H112" s="16" t="s">
        <v>176</v>
      </c>
    </row>
    <row r="113" spans="1:8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 ht="13.5">
      <c r="A114" s="14" t="s">
        <v>69</v>
      </c>
      <c r="B114" s="13"/>
      <c r="C114" s="13"/>
      <c r="D114" s="13">
        <f t="shared" ref="D114:D122" si="33">B114+C114</f>
        <v>0</v>
      </c>
      <c r="E114" s="13"/>
      <c r="F114" s="13"/>
      <c r="G114" s="13">
        <f t="shared" ref="G114:G122" si="34">D114-E114</f>
        <v>0</v>
      </c>
      <c r="H114" s="16" t="s">
        <v>177</v>
      </c>
    </row>
    <row r="115" spans="1:8" ht="13.5">
      <c r="A115" s="14" t="s">
        <v>71</v>
      </c>
      <c r="B115" s="13"/>
      <c r="C115" s="13"/>
      <c r="D115" s="13">
        <f t="shared" si="33"/>
        <v>0</v>
      </c>
      <c r="E115" s="13"/>
      <c r="F115" s="13"/>
      <c r="G115" s="13">
        <f t="shared" si="34"/>
        <v>0</v>
      </c>
      <c r="H115" s="16" t="s">
        <v>178</v>
      </c>
    </row>
    <row r="116" spans="1:8" ht="13.5">
      <c r="A116" s="14" t="s">
        <v>73</v>
      </c>
      <c r="B116" s="13"/>
      <c r="C116" s="13"/>
      <c r="D116" s="13">
        <f t="shared" si="33"/>
        <v>0</v>
      </c>
      <c r="E116" s="13"/>
      <c r="F116" s="13"/>
      <c r="G116" s="13">
        <f t="shared" si="34"/>
        <v>0</v>
      </c>
      <c r="H116" s="16" t="s">
        <v>179</v>
      </c>
    </row>
    <row r="117" spans="1:8" ht="13.5">
      <c r="A117" s="14" t="s">
        <v>75</v>
      </c>
      <c r="B117" s="13"/>
      <c r="C117" s="13"/>
      <c r="D117" s="13">
        <f t="shared" si="33"/>
        <v>0</v>
      </c>
      <c r="E117" s="13"/>
      <c r="F117" s="13"/>
      <c r="G117" s="13">
        <f t="shared" si="34"/>
        <v>0</v>
      </c>
      <c r="H117" s="16" t="s">
        <v>180</v>
      </c>
    </row>
    <row r="118" spans="1:8" ht="13.5">
      <c r="A118" s="14" t="s">
        <v>77</v>
      </c>
      <c r="B118" s="13"/>
      <c r="C118" s="13"/>
      <c r="D118" s="13">
        <f t="shared" si="33"/>
        <v>0</v>
      </c>
      <c r="E118" s="13"/>
      <c r="F118" s="13"/>
      <c r="G118" s="13">
        <f t="shared" si="34"/>
        <v>0</v>
      </c>
      <c r="H118" s="16" t="s">
        <v>181</v>
      </c>
    </row>
    <row r="119" spans="1:8" ht="13.5">
      <c r="A119" s="14" t="s">
        <v>79</v>
      </c>
      <c r="B119" s="13"/>
      <c r="C119" s="13"/>
      <c r="D119" s="13">
        <f t="shared" si="33"/>
        <v>0</v>
      </c>
      <c r="E119" s="13"/>
      <c r="F119" s="13"/>
      <c r="G119" s="13">
        <f t="shared" si="34"/>
        <v>0</v>
      </c>
      <c r="H119" s="16" t="s">
        <v>182</v>
      </c>
    </row>
    <row r="120" spans="1:8" ht="13.5">
      <c r="A120" s="14" t="s">
        <v>81</v>
      </c>
      <c r="B120" s="13"/>
      <c r="C120" s="13"/>
      <c r="D120" s="13">
        <f t="shared" si="33"/>
        <v>0</v>
      </c>
      <c r="E120" s="13"/>
      <c r="F120" s="13"/>
      <c r="G120" s="13">
        <f t="shared" si="34"/>
        <v>0</v>
      </c>
      <c r="H120" s="16" t="s">
        <v>183</v>
      </c>
    </row>
    <row r="121" spans="1:8" ht="13.5">
      <c r="A121" s="14" t="s">
        <v>83</v>
      </c>
      <c r="B121" s="13"/>
      <c r="C121" s="13"/>
      <c r="D121" s="13">
        <f t="shared" si="33"/>
        <v>0</v>
      </c>
      <c r="E121" s="13"/>
      <c r="F121" s="13"/>
      <c r="G121" s="13">
        <f t="shared" si="34"/>
        <v>0</v>
      </c>
      <c r="H121" s="16" t="s">
        <v>184</v>
      </c>
    </row>
    <row r="122" spans="1:8" ht="13.5">
      <c r="A122" s="14" t="s">
        <v>85</v>
      </c>
      <c r="B122" s="13"/>
      <c r="C122" s="13"/>
      <c r="D122" s="13">
        <f t="shared" si="33"/>
        <v>0</v>
      </c>
      <c r="E122" s="13"/>
      <c r="F122" s="13"/>
      <c r="G122" s="13">
        <f t="shared" si="34"/>
        <v>0</v>
      </c>
      <c r="H122" s="16" t="s">
        <v>185</v>
      </c>
    </row>
    <row r="123" spans="1:8">
      <c r="A123" s="12" t="s">
        <v>87</v>
      </c>
      <c r="B123" s="13">
        <f>SUM(B124:B132)</f>
        <v>0</v>
      </c>
      <c r="C123" s="13">
        <f t="shared" ref="C123:G123" si="35">SUM(C124:C132)</f>
        <v>0</v>
      </c>
      <c r="D123" s="13">
        <f t="shared" si="35"/>
        <v>0</v>
      </c>
      <c r="E123" s="13">
        <f t="shared" si="35"/>
        <v>0</v>
      </c>
      <c r="F123" s="13">
        <f t="shared" si="35"/>
        <v>0</v>
      </c>
      <c r="G123" s="13">
        <f t="shared" si="35"/>
        <v>0</v>
      </c>
    </row>
    <row r="124" spans="1:8" ht="13.5">
      <c r="A124" s="14" t="s">
        <v>88</v>
      </c>
      <c r="B124" s="13"/>
      <c r="C124" s="13"/>
      <c r="D124" s="13">
        <f t="shared" ref="D124:D132" si="36">B124+C124</f>
        <v>0</v>
      </c>
      <c r="E124" s="13"/>
      <c r="F124" s="13"/>
      <c r="G124" s="13">
        <f t="shared" ref="G124:G132" si="37">D124-E124</f>
        <v>0</v>
      </c>
      <c r="H124" s="16" t="s">
        <v>186</v>
      </c>
    </row>
    <row r="125" spans="1:8" ht="13.5">
      <c r="A125" s="14" t="s">
        <v>90</v>
      </c>
      <c r="B125" s="13"/>
      <c r="C125" s="13"/>
      <c r="D125" s="13">
        <f t="shared" si="36"/>
        <v>0</v>
      </c>
      <c r="E125" s="13"/>
      <c r="F125" s="13"/>
      <c r="G125" s="13">
        <f t="shared" si="37"/>
        <v>0</v>
      </c>
      <c r="H125" s="16" t="s">
        <v>187</v>
      </c>
    </row>
    <row r="126" spans="1:8" ht="13.5">
      <c r="A126" s="14" t="s">
        <v>92</v>
      </c>
      <c r="B126" s="13"/>
      <c r="C126" s="13"/>
      <c r="D126" s="13">
        <f t="shared" si="36"/>
        <v>0</v>
      </c>
      <c r="E126" s="13"/>
      <c r="F126" s="13"/>
      <c r="G126" s="13">
        <f t="shared" si="37"/>
        <v>0</v>
      </c>
      <c r="H126" s="16" t="s">
        <v>188</v>
      </c>
    </row>
    <row r="127" spans="1:8" ht="13.5">
      <c r="A127" s="14" t="s">
        <v>94</v>
      </c>
      <c r="B127" s="13"/>
      <c r="C127" s="13"/>
      <c r="D127" s="13">
        <f t="shared" si="36"/>
        <v>0</v>
      </c>
      <c r="E127" s="13"/>
      <c r="F127" s="13"/>
      <c r="G127" s="13">
        <f t="shared" si="37"/>
        <v>0</v>
      </c>
      <c r="H127" s="16" t="s">
        <v>189</v>
      </c>
    </row>
    <row r="128" spans="1:8" ht="13.5">
      <c r="A128" s="14" t="s">
        <v>96</v>
      </c>
      <c r="B128" s="13"/>
      <c r="C128" s="13"/>
      <c r="D128" s="13">
        <f t="shared" si="36"/>
        <v>0</v>
      </c>
      <c r="E128" s="13"/>
      <c r="F128" s="13"/>
      <c r="G128" s="13">
        <f t="shared" si="37"/>
        <v>0</v>
      </c>
      <c r="H128" s="16" t="s">
        <v>190</v>
      </c>
    </row>
    <row r="129" spans="1:8" ht="13.5">
      <c r="A129" s="14" t="s">
        <v>98</v>
      </c>
      <c r="B129" s="13"/>
      <c r="C129" s="13"/>
      <c r="D129" s="13">
        <f t="shared" si="36"/>
        <v>0</v>
      </c>
      <c r="E129" s="13"/>
      <c r="F129" s="13"/>
      <c r="G129" s="13">
        <f t="shared" si="37"/>
        <v>0</v>
      </c>
      <c r="H129" s="16" t="s">
        <v>191</v>
      </c>
    </row>
    <row r="130" spans="1:8" ht="13.5">
      <c r="A130" s="14" t="s">
        <v>100</v>
      </c>
      <c r="B130" s="13"/>
      <c r="C130" s="13"/>
      <c r="D130" s="13">
        <f t="shared" si="36"/>
        <v>0</v>
      </c>
      <c r="E130" s="13"/>
      <c r="F130" s="13"/>
      <c r="G130" s="13">
        <f t="shared" si="37"/>
        <v>0</v>
      </c>
      <c r="H130" s="16" t="s">
        <v>192</v>
      </c>
    </row>
    <row r="131" spans="1:8" ht="13.5">
      <c r="A131" s="14" t="s">
        <v>102</v>
      </c>
      <c r="B131" s="13"/>
      <c r="C131" s="13"/>
      <c r="D131" s="13">
        <f t="shared" si="36"/>
        <v>0</v>
      </c>
      <c r="E131" s="13"/>
      <c r="F131" s="13"/>
      <c r="G131" s="13">
        <f t="shared" si="37"/>
        <v>0</v>
      </c>
      <c r="H131" s="16" t="s">
        <v>193</v>
      </c>
    </row>
    <row r="132" spans="1:8" ht="13.5">
      <c r="A132" s="14" t="s">
        <v>104</v>
      </c>
      <c r="B132" s="13"/>
      <c r="C132" s="13"/>
      <c r="D132" s="13">
        <f t="shared" si="36"/>
        <v>0</v>
      </c>
      <c r="E132" s="13"/>
      <c r="F132" s="13"/>
      <c r="G132" s="13">
        <f t="shared" si="37"/>
        <v>0</v>
      </c>
      <c r="H132" s="16" t="s">
        <v>194</v>
      </c>
    </row>
    <row r="133" spans="1:8">
      <c r="A133" s="12" t="s">
        <v>106</v>
      </c>
      <c r="B133" s="13">
        <f>SUM(B134:B136)</f>
        <v>0</v>
      </c>
      <c r="C133" s="13">
        <f t="shared" ref="C133:G133" si="38">SUM(C134:C136)</f>
        <v>7892478.21</v>
      </c>
      <c r="D133" s="13">
        <f t="shared" si="38"/>
        <v>7892478.21</v>
      </c>
      <c r="E133" s="13">
        <f t="shared" si="38"/>
        <v>249985.31</v>
      </c>
      <c r="F133" s="13">
        <f t="shared" si="38"/>
        <v>249985.31</v>
      </c>
      <c r="G133" s="13">
        <f t="shared" si="38"/>
        <v>7642492.9000000004</v>
      </c>
    </row>
    <row r="134" spans="1:8" ht="15">
      <c r="A134" s="14" t="s">
        <v>107</v>
      </c>
      <c r="B134" s="13">
        <v>0</v>
      </c>
      <c r="C134" s="15">
        <v>7892478.21</v>
      </c>
      <c r="D134" s="13">
        <f t="shared" ref="D134:D157" si="39">B134+C134</f>
        <v>7892478.21</v>
      </c>
      <c r="E134" s="13">
        <v>249985.31</v>
      </c>
      <c r="F134" s="13">
        <v>249985.31</v>
      </c>
      <c r="G134" s="13">
        <f t="shared" ref="G134:G136" si="40">D134-E134</f>
        <v>7642492.9000000004</v>
      </c>
      <c r="H134" s="16" t="s">
        <v>195</v>
      </c>
    </row>
    <row r="135" spans="1:8" ht="13.5">
      <c r="A135" s="14" t="s">
        <v>109</v>
      </c>
      <c r="B135" s="13"/>
      <c r="C135" s="13"/>
      <c r="D135" s="13">
        <f t="shared" si="39"/>
        <v>0</v>
      </c>
      <c r="E135" s="13"/>
      <c r="F135" s="13"/>
      <c r="G135" s="13">
        <f t="shared" si="40"/>
        <v>0</v>
      </c>
      <c r="H135" s="16" t="s">
        <v>196</v>
      </c>
    </row>
    <row r="136" spans="1:8" ht="13.5">
      <c r="A136" s="14" t="s">
        <v>111</v>
      </c>
      <c r="B136" s="13"/>
      <c r="C136" s="13"/>
      <c r="D136" s="13">
        <f t="shared" si="39"/>
        <v>0</v>
      </c>
      <c r="E136" s="13"/>
      <c r="F136" s="13"/>
      <c r="G136" s="13">
        <f t="shared" si="40"/>
        <v>0</v>
      </c>
      <c r="H136" s="16" t="s">
        <v>197</v>
      </c>
    </row>
    <row r="137" spans="1:8">
      <c r="A137" s="12" t="s">
        <v>113</v>
      </c>
      <c r="B137" s="13">
        <f>SUM(B138:B142,B144:B145)</f>
        <v>0</v>
      </c>
      <c r="C137" s="13">
        <f t="shared" ref="C137:G137" si="41">SUM(C138:C142,C144:C145)</f>
        <v>2560018.12</v>
      </c>
      <c r="D137" s="13">
        <f t="shared" si="41"/>
        <v>2560018.12</v>
      </c>
      <c r="E137" s="13">
        <f t="shared" si="41"/>
        <v>0</v>
      </c>
      <c r="F137" s="13">
        <f t="shared" si="41"/>
        <v>0</v>
      </c>
      <c r="G137" s="13">
        <f t="shared" si="41"/>
        <v>2560018.12</v>
      </c>
    </row>
    <row r="138" spans="1:8" ht="13.5">
      <c r="A138" s="14" t="s">
        <v>114</v>
      </c>
      <c r="B138" s="13"/>
      <c r="C138" s="13"/>
      <c r="D138" s="13">
        <f t="shared" si="39"/>
        <v>0</v>
      </c>
      <c r="E138" s="13"/>
      <c r="F138" s="13"/>
      <c r="G138" s="13">
        <f t="shared" ref="G138:G145" si="42">D138-E138</f>
        <v>0</v>
      </c>
      <c r="H138" s="16" t="s">
        <v>198</v>
      </c>
    </row>
    <row r="139" spans="1:8" ht="13.5">
      <c r="A139" s="14" t="s">
        <v>116</v>
      </c>
      <c r="B139" s="13"/>
      <c r="C139" s="13"/>
      <c r="D139" s="13">
        <f t="shared" si="39"/>
        <v>0</v>
      </c>
      <c r="E139" s="13"/>
      <c r="F139" s="13"/>
      <c r="G139" s="13">
        <f t="shared" si="42"/>
        <v>0</v>
      </c>
      <c r="H139" s="16" t="s">
        <v>199</v>
      </c>
    </row>
    <row r="140" spans="1:8" ht="13.5">
      <c r="A140" s="14" t="s">
        <v>118</v>
      </c>
      <c r="B140" s="13"/>
      <c r="C140" s="13"/>
      <c r="D140" s="13">
        <f t="shared" si="39"/>
        <v>0</v>
      </c>
      <c r="E140" s="13"/>
      <c r="F140" s="13"/>
      <c r="G140" s="13">
        <f t="shared" si="42"/>
        <v>0</v>
      </c>
      <c r="H140" s="16" t="s">
        <v>200</v>
      </c>
    </row>
    <row r="141" spans="1:8" ht="13.5">
      <c r="A141" s="14" t="s">
        <v>120</v>
      </c>
      <c r="B141" s="13"/>
      <c r="C141" s="13"/>
      <c r="D141" s="13">
        <f t="shared" si="39"/>
        <v>0</v>
      </c>
      <c r="E141" s="13"/>
      <c r="F141" s="13"/>
      <c r="G141" s="13">
        <f t="shared" si="42"/>
        <v>0</v>
      </c>
      <c r="H141" s="16" t="s">
        <v>201</v>
      </c>
    </row>
    <row r="142" spans="1:8" ht="13.5">
      <c r="A142" s="14" t="s">
        <v>122</v>
      </c>
      <c r="B142" s="13"/>
      <c r="C142" s="13"/>
      <c r="D142" s="13">
        <f t="shared" si="39"/>
        <v>0</v>
      </c>
      <c r="E142" s="13"/>
      <c r="F142" s="13"/>
      <c r="G142" s="13">
        <f t="shared" si="42"/>
        <v>0</v>
      </c>
      <c r="H142" s="16" t="s">
        <v>202</v>
      </c>
    </row>
    <row r="143" spans="1:8" ht="13.5">
      <c r="A143" s="14" t="s">
        <v>124</v>
      </c>
      <c r="B143" s="13"/>
      <c r="C143" s="13"/>
      <c r="D143" s="13">
        <f t="shared" si="39"/>
        <v>0</v>
      </c>
      <c r="E143" s="13"/>
      <c r="F143" s="13"/>
      <c r="G143" s="13">
        <f t="shared" si="42"/>
        <v>0</v>
      </c>
      <c r="H143" s="16"/>
    </row>
    <row r="144" spans="1:8" ht="13.5">
      <c r="A144" s="14" t="s">
        <v>125</v>
      </c>
      <c r="B144" s="13"/>
      <c r="C144" s="13"/>
      <c r="D144" s="13">
        <f t="shared" si="39"/>
        <v>0</v>
      </c>
      <c r="E144" s="13"/>
      <c r="F144" s="13"/>
      <c r="G144" s="13">
        <f t="shared" si="42"/>
        <v>0</v>
      </c>
      <c r="H144" s="16" t="s">
        <v>203</v>
      </c>
    </row>
    <row r="145" spans="1:8" ht="15">
      <c r="A145" s="14" t="s">
        <v>127</v>
      </c>
      <c r="B145" s="13">
        <v>0</v>
      </c>
      <c r="C145" s="15">
        <v>2560018.12</v>
      </c>
      <c r="D145" s="13">
        <f t="shared" si="39"/>
        <v>2560018.12</v>
      </c>
      <c r="E145" s="13">
        <v>0</v>
      </c>
      <c r="F145" s="13">
        <v>0</v>
      </c>
      <c r="G145" s="13">
        <f t="shared" si="42"/>
        <v>2560018.12</v>
      </c>
      <c r="H145" s="16" t="s">
        <v>204</v>
      </c>
    </row>
    <row r="146" spans="1:8">
      <c r="A146" s="12" t="s">
        <v>129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 ht="13.5">
      <c r="A147" s="14" t="s">
        <v>130</v>
      </c>
      <c r="B147" s="13"/>
      <c r="C147" s="13"/>
      <c r="D147" s="13">
        <f t="shared" si="39"/>
        <v>0</v>
      </c>
      <c r="E147" s="13"/>
      <c r="F147" s="13"/>
      <c r="G147" s="13">
        <f t="shared" ref="G147:G149" si="44">D147-E147</f>
        <v>0</v>
      </c>
      <c r="H147" s="16" t="s">
        <v>205</v>
      </c>
    </row>
    <row r="148" spans="1:8" ht="13.5">
      <c r="A148" s="14" t="s">
        <v>132</v>
      </c>
      <c r="B148" s="13"/>
      <c r="C148" s="13"/>
      <c r="D148" s="13">
        <f t="shared" si="39"/>
        <v>0</v>
      </c>
      <c r="E148" s="13"/>
      <c r="F148" s="13"/>
      <c r="G148" s="13">
        <f t="shared" si="44"/>
        <v>0</v>
      </c>
      <c r="H148" s="16" t="s">
        <v>206</v>
      </c>
    </row>
    <row r="149" spans="1:8" ht="13.5">
      <c r="A149" s="14" t="s">
        <v>134</v>
      </c>
      <c r="B149" s="13"/>
      <c r="C149" s="13"/>
      <c r="D149" s="13">
        <f t="shared" si="39"/>
        <v>0</v>
      </c>
      <c r="E149" s="13"/>
      <c r="F149" s="13"/>
      <c r="G149" s="13">
        <f t="shared" si="44"/>
        <v>0</v>
      </c>
      <c r="H149" s="16" t="s">
        <v>207</v>
      </c>
    </row>
    <row r="150" spans="1:8">
      <c r="A150" s="12" t="s">
        <v>136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 ht="13.5">
      <c r="A151" s="14" t="s">
        <v>137</v>
      </c>
      <c r="B151" s="13"/>
      <c r="C151" s="13"/>
      <c r="D151" s="13">
        <f t="shared" si="39"/>
        <v>0</v>
      </c>
      <c r="E151" s="13"/>
      <c r="F151" s="13"/>
      <c r="G151" s="13">
        <f t="shared" ref="G151:G157" si="46">D151-E151</f>
        <v>0</v>
      </c>
      <c r="H151" s="16" t="s">
        <v>208</v>
      </c>
    </row>
    <row r="152" spans="1:8" ht="13.5">
      <c r="A152" s="14" t="s">
        <v>139</v>
      </c>
      <c r="B152" s="13"/>
      <c r="C152" s="13"/>
      <c r="D152" s="13">
        <f t="shared" si="39"/>
        <v>0</v>
      </c>
      <c r="E152" s="13"/>
      <c r="F152" s="13"/>
      <c r="G152" s="13">
        <f t="shared" si="46"/>
        <v>0</v>
      </c>
      <c r="H152" s="16" t="s">
        <v>209</v>
      </c>
    </row>
    <row r="153" spans="1:8" ht="13.5">
      <c r="A153" s="14" t="s">
        <v>141</v>
      </c>
      <c r="B153" s="13"/>
      <c r="C153" s="13"/>
      <c r="D153" s="13">
        <f t="shared" si="39"/>
        <v>0</v>
      </c>
      <c r="E153" s="13"/>
      <c r="F153" s="13"/>
      <c r="G153" s="13">
        <f t="shared" si="46"/>
        <v>0</v>
      </c>
      <c r="H153" s="16" t="s">
        <v>210</v>
      </c>
    </row>
    <row r="154" spans="1:8" ht="13.5">
      <c r="A154" s="21" t="s">
        <v>143</v>
      </c>
      <c r="B154" s="13"/>
      <c r="C154" s="13"/>
      <c r="D154" s="13">
        <f t="shared" si="39"/>
        <v>0</v>
      </c>
      <c r="E154" s="13"/>
      <c r="F154" s="13"/>
      <c r="G154" s="13">
        <f t="shared" si="46"/>
        <v>0</v>
      </c>
      <c r="H154" s="16" t="s">
        <v>211</v>
      </c>
    </row>
    <row r="155" spans="1:8" ht="13.5">
      <c r="A155" s="14" t="s">
        <v>145</v>
      </c>
      <c r="B155" s="13"/>
      <c r="C155" s="13"/>
      <c r="D155" s="13">
        <f t="shared" si="39"/>
        <v>0</v>
      </c>
      <c r="E155" s="13"/>
      <c r="F155" s="13"/>
      <c r="G155" s="13">
        <f t="shared" si="46"/>
        <v>0</v>
      </c>
      <c r="H155" s="16" t="s">
        <v>212</v>
      </c>
    </row>
    <row r="156" spans="1:8" ht="13.5">
      <c r="A156" s="14" t="s">
        <v>147</v>
      </c>
      <c r="B156" s="13"/>
      <c r="C156" s="13"/>
      <c r="D156" s="13">
        <f t="shared" si="39"/>
        <v>0</v>
      </c>
      <c r="E156" s="13"/>
      <c r="F156" s="13"/>
      <c r="G156" s="13">
        <f t="shared" si="46"/>
        <v>0</v>
      </c>
      <c r="H156" s="16" t="s">
        <v>213</v>
      </c>
    </row>
    <row r="157" spans="1:8" ht="13.5">
      <c r="A157" s="14" t="s">
        <v>149</v>
      </c>
      <c r="B157" s="13"/>
      <c r="C157" s="13"/>
      <c r="D157" s="13">
        <f t="shared" si="39"/>
        <v>0</v>
      </c>
      <c r="E157" s="13"/>
      <c r="F157" s="13"/>
      <c r="G157" s="13">
        <f t="shared" si="46"/>
        <v>0</v>
      </c>
      <c r="H157" s="16" t="s">
        <v>214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215</v>
      </c>
      <c r="B159" s="11">
        <f>B9+B84</f>
        <v>248911500</v>
      </c>
      <c r="C159" s="11">
        <f t="shared" ref="C159:G159" si="47">C9+C84</f>
        <v>249900653.59</v>
      </c>
      <c r="D159" s="11">
        <f t="shared" si="47"/>
        <v>498812153.58999997</v>
      </c>
      <c r="E159" s="11">
        <f t="shared" si="47"/>
        <v>106561883.27999999</v>
      </c>
      <c r="F159" s="11">
        <f t="shared" si="47"/>
        <v>93482660.950000003</v>
      </c>
      <c r="G159" s="11">
        <f t="shared" si="47"/>
        <v>392250270.31</v>
      </c>
    </row>
    <row r="160" spans="1:8">
      <c r="A160" s="24"/>
      <c r="B160" s="25"/>
      <c r="C160" s="25"/>
      <c r="D160" s="25"/>
      <c r="E160" s="25"/>
      <c r="F160" s="25"/>
      <c r="G160" s="25"/>
    </row>
    <row r="164" spans="1:3" ht="15.75">
      <c r="A164" s="26"/>
      <c r="B164" s="27"/>
      <c r="C164" s="26"/>
    </row>
    <row r="165" spans="1:3" ht="15.75">
      <c r="A165" s="26"/>
      <c r="B165" s="27"/>
      <c r="C165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E368-1525-4016-A143-D1602F2057CA}">
  <dimension ref="A1:G35"/>
  <sheetViews>
    <sheetView showGridLines="0" workbookViewId="0">
      <selection sqref="A1:XFD1048576"/>
    </sheetView>
  </sheetViews>
  <sheetFormatPr baseColWidth="10" defaultRowHeight="12.75"/>
  <cols>
    <col min="1" max="1" width="50.28515625" style="3" bestFit="1" customWidth="1"/>
    <col min="2" max="4" width="14.42578125" style="3" bestFit="1" customWidth="1"/>
    <col min="5" max="5" width="14.42578125" style="3" customWidth="1"/>
    <col min="6" max="6" width="13.42578125" style="3" bestFit="1" customWidth="1"/>
    <col min="7" max="7" width="14.42578125" style="3" bestFit="1" customWidth="1"/>
    <col min="8" max="16384" width="11.42578125" style="3"/>
  </cols>
  <sheetData>
    <row r="1" spans="1:7" ht="53.25" customHeight="1">
      <c r="A1" s="1" t="s">
        <v>216</v>
      </c>
      <c r="B1" s="1"/>
      <c r="C1" s="1"/>
      <c r="D1" s="1"/>
      <c r="E1" s="1"/>
      <c r="F1" s="1"/>
      <c r="G1" s="1"/>
    </row>
    <row r="2" spans="1:7">
      <c r="A2" s="28" t="s">
        <v>1</v>
      </c>
      <c r="B2" s="29"/>
      <c r="C2" s="29"/>
      <c r="D2" s="29"/>
      <c r="E2" s="29"/>
      <c r="F2" s="29"/>
      <c r="G2" s="30"/>
    </row>
    <row r="3" spans="1:7">
      <c r="A3" s="31" t="s">
        <v>2</v>
      </c>
      <c r="B3" s="32"/>
      <c r="C3" s="32"/>
      <c r="D3" s="32"/>
      <c r="E3" s="32"/>
      <c r="F3" s="32"/>
      <c r="G3" s="33"/>
    </row>
    <row r="4" spans="1:7">
      <c r="A4" s="31" t="s">
        <v>217</v>
      </c>
      <c r="B4" s="32"/>
      <c r="C4" s="32"/>
      <c r="D4" s="32"/>
      <c r="E4" s="32"/>
      <c r="F4" s="32"/>
      <c r="G4" s="33"/>
    </row>
    <row r="5" spans="1:7">
      <c r="A5" s="31" t="s">
        <v>4</v>
      </c>
      <c r="B5" s="32"/>
      <c r="C5" s="32"/>
      <c r="D5" s="32"/>
      <c r="E5" s="32"/>
      <c r="F5" s="32"/>
      <c r="G5" s="33"/>
    </row>
    <row r="6" spans="1:7">
      <c r="A6" s="34" t="s">
        <v>5</v>
      </c>
      <c r="B6" s="35"/>
      <c r="C6" s="35"/>
      <c r="D6" s="35"/>
      <c r="E6" s="35"/>
      <c r="F6" s="35"/>
      <c r="G6" s="36"/>
    </row>
    <row r="7" spans="1:7">
      <c r="A7" s="4" t="s">
        <v>6</v>
      </c>
      <c r="B7" s="37" t="s">
        <v>7</v>
      </c>
      <c r="C7" s="37"/>
      <c r="D7" s="37"/>
      <c r="E7" s="37"/>
      <c r="F7" s="37"/>
      <c r="G7" s="38" t="s">
        <v>8</v>
      </c>
    </row>
    <row r="8" spans="1:7" ht="25.5">
      <c r="A8" s="6"/>
      <c r="B8" s="39" t="s">
        <v>9</v>
      </c>
      <c r="C8" s="40" t="s">
        <v>218</v>
      </c>
      <c r="D8" s="39" t="s">
        <v>219</v>
      </c>
      <c r="E8" s="39" t="s">
        <v>12</v>
      </c>
      <c r="F8" s="39" t="s">
        <v>220</v>
      </c>
      <c r="G8" s="41"/>
    </row>
    <row r="9" spans="1:7">
      <c r="A9" s="42" t="s">
        <v>221</v>
      </c>
      <c r="B9" s="43">
        <f>SUM(B10:B18)</f>
        <v>248911500</v>
      </c>
      <c r="C9" s="43">
        <f t="shared" ref="C9:G9" si="0">SUM(C10:C18)</f>
        <v>239448157.25999999</v>
      </c>
      <c r="D9" s="43">
        <f t="shared" si="0"/>
        <v>488359657.25999999</v>
      </c>
      <c r="E9" s="43">
        <f t="shared" si="0"/>
        <v>106311897.97</v>
      </c>
      <c r="F9" s="43">
        <f t="shared" si="0"/>
        <v>93232675.640000001</v>
      </c>
      <c r="G9" s="43">
        <f t="shared" si="0"/>
        <v>382047759.28999996</v>
      </c>
    </row>
    <row r="10" spans="1:7" ht="15">
      <c r="A10" s="44" t="s">
        <v>222</v>
      </c>
      <c r="B10" s="45">
        <v>248911500</v>
      </c>
      <c r="C10" s="46">
        <v>239448157.25999999</v>
      </c>
      <c r="D10" s="45">
        <f>B10+C10</f>
        <v>488359657.25999999</v>
      </c>
      <c r="E10" s="46">
        <v>106311897.97</v>
      </c>
      <c r="F10" s="46">
        <v>93232675.640000001</v>
      </c>
      <c r="G10" s="45">
        <f>D10-E10</f>
        <v>382047759.28999996</v>
      </c>
    </row>
    <row r="11" spans="1:7">
      <c r="A11" s="44" t="s">
        <v>223</v>
      </c>
      <c r="B11" s="45"/>
      <c r="C11" s="45"/>
      <c r="D11" s="45">
        <f t="shared" ref="D11:D17" si="1">B11+C11</f>
        <v>0</v>
      </c>
      <c r="E11" s="45"/>
      <c r="F11" s="45"/>
      <c r="G11" s="45">
        <f t="shared" ref="G11:G17" si="2">D11-E11</f>
        <v>0</v>
      </c>
    </row>
    <row r="12" spans="1:7">
      <c r="A12" s="44" t="s">
        <v>224</v>
      </c>
      <c r="B12" s="45"/>
      <c r="C12" s="45"/>
      <c r="D12" s="45">
        <f t="shared" si="1"/>
        <v>0</v>
      </c>
      <c r="E12" s="45"/>
      <c r="F12" s="45"/>
      <c r="G12" s="45">
        <f t="shared" si="2"/>
        <v>0</v>
      </c>
    </row>
    <row r="13" spans="1:7">
      <c r="A13" s="44" t="s">
        <v>225</v>
      </c>
      <c r="B13" s="45"/>
      <c r="C13" s="45"/>
      <c r="D13" s="45">
        <f t="shared" si="1"/>
        <v>0</v>
      </c>
      <c r="E13" s="45"/>
      <c r="F13" s="45"/>
      <c r="G13" s="45">
        <f t="shared" si="2"/>
        <v>0</v>
      </c>
    </row>
    <row r="14" spans="1:7">
      <c r="A14" s="44" t="s">
        <v>226</v>
      </c>
      <c r="B14" s="45"/>
      <c r="C14" s="45"/>
      <c r="D14" s="45">
        <f t="shared" si="1"/>
        <v>0</v>
      </c>
      <c r="E14" s="45"/>
      <c r="F14" s="45"/>
      <c r="G14" s="45">
        <f t="shared" si="2"/>
        <v>0</v>
      </c>
    </row>
    <row r="15" spans="1:7">
      <c r="A15" s="44" t="s">
        <v>227</v>
      </c>
      <c r="B15" s="45"/>
      <c r="C15" s="45"/>
      <c r="D15" s="45">
        <f t="shared" si="1"/>
        <v>0</v>
      </c>
      <c r="E15" s="45"/>
      <c r="F15" s="45"/>
      <c r="G15" s="45">
        <f t="shared" si="2"/>
        <v>0</v>
      </c>
    </row>
    <row r="16" spans="1:7">
      <c r="A16" s="44" t="s">
        <v>228</v>
      </c>
      <c r="B16" s="45"/>
      <c r="C16" s="45"/>
      <c r="D16" s="45">
        <f t="shared" si="1"/>
        <v>0</v>
      </c>
      <c r="E16" s="45"/>
      <c r="F16" s="45"/>
      <c r="G16" s="45">
        <f t="shared" si="2"/>
        <v>0</v>
      </c>
    </row>
    <row r="17" spans="1:7">
      <c r="A17" s="44" t="s">
        <v>229</v>
      </c>
      <c r="B17" s="45"/>
      <c r="C17" s="45"/>
      <c r="D17" s="45">
        <f t="shared" si="1"/>
        <v>0</v>
      </c>
      <c r="E17" s="45"/>
      <c r="F17" s="45"/>
      <c r="G17" s="45">
        <f t="shared" si="2"/>
        <v>0</v>
      </c>
    </row>
    <row r="18" spans="1:7">
      <c r="A18" s="47" t="s">
        <v>230</v>
      </c>
      <c r="B18" s="48"/>
      <c r="C18" s="48"/>
      <c r="D18" s="48"/>
      <c r="E18" s="48"/>
      <c r="F18" s="48"/>
      <c r="G18" s="48"/>
    </row>
    <row r="19" spans="1:7">
      <c r="A19" s="49" t="s">
        <v>231</v>
      </c>
      <c r="B19" s="50">
        <f>SUM(B20:B28)</f>
        <v>0</v>
      </c>
      <c r="C19" s="50">
        <f t="shared" ref="C19:G19" si="3">SUM(C20:C28)</f>
        <v>10452496.33</v>
      </c>
      <c r="D19" s="50">
        <f t="shared" si="3"/>
        <v>10452496.33</v>
      </c>
      <c r="E19" s="50">
        <f t="shared" si="3"/>
        <v>249985.31</v>
      </c>
      <c r="F19" s="50">
        <f t="shared" si="3"/>
        <v>249985.31</v>
      </c>
      <c r="G19" s="50">
        <f t="shared" si="3"/>
        <v>10202511.02</v>
      </c>
    </row>
    <row r="20" spans="1:7" ht="15">
      <c r="A20" s="44" t="s">
        <v>222</v>
      </c>
      <c r="B20" s="45">
        <v>0</v>
      </c>
      <c r="C20" s="46">
        <v>10452496.33</v>
      </c>
      <c r="D20" s="45">
        <f t="shared" ref="D20:D28" si="4">B20+C20</f>
        <v>10452496.33</v>
      </c>
      <c r="E20" s="45">
        <v>249985.31</v>
      </c>
      <c r="F20" s="45">
        <v>249985.31</v>
      </c>
      <c r="G20" s="45">
        <f t="shared" ref="G20:G28" si="5">D20-E20</f>
        <v>10202511.02</v>
      </c>
    </row>
    <row r="21" spans="1:7">
      <c r="A21" s="44" t="s">
        <v>223</v>
      </c>
      <c r="B21" s="45"/>
      <c r="C21" s="45"/>
      <c r="D21" s="45">
        <f t="shared" si="4"/>
        <v>0</v>
      </c>
      <c r="E21" s="45"/>
      <c r="F21" s="45"/>
      <c r="G21" s="45">
        <f t="shared" si="5"/>
        <v>0</v>
      </c>
    </row>
    <row r="22" spans="1:7">
      <c r="A22" s="44" t="s">
        <v>224</v>
      </c>
      <c r="B22" s="45"/>
      <c r="C22" s="45"/>
      <c r="D22" s="45">
        <f t="shared" si="4"/>
        <v>0</v>
      </c>
      <c r="E22" s="45"/>
      <c r="F22" s="45"/>
      <c r="G22" s="45">
        <f t="shared" si="5"/>
        <v>0</v>
      </c>
    </row>
    <row r="23" spans="1:7">
      <c r="A23" s="44" t="s">
        <v>225</v>
      </c>
      <c r="B23" s="45"/>
      <c r="C23" s="45"/>
      <c r="D23" s="45">
        <f t="shared" si="4"/>
        <v>0</v>
      </c>
      <c r="E23" s="45"/>
      <c r="F23" s="45"/>
      <c r="G23" s="45">
        <f t="shared" si="5"/>
        <v>0</v>
      </c>
    </row>
    <row r="24" spans="1:7">
      <c r="A24" s="44" t="s">
        <v>226</v>
      </c>
      <c r="B24" s="45"/>
      <c r="C24" s="45"/>
      <c r="D24" s="45">
        <f t="shared" si="4"/>
        <v>0</v>
      </c>
      <c r="E24" s="45"/>
      <c r="F24" s="45"/>
      <c r="G24" s="45">
        <f t="shared" si="5"/>
        <v>0</v>
      </c>
    </row>
    <row r="25" spans="1:7">
      <c r="A25" s="44" t="s">
        <v>227</v>
      </c>
      <c r="B25" s="45"/>
      <c r="C25" s="45"/>
      <c r="D25" s="45">
        <f t="shared" si="4"/>
        <v>0</v>
      </c>
      <c r="E25" s="45"/>
      <c r="F25" s="45"/>
      <c r="G25" s="45">
        <f t="shared" si="5"/>
        <v>0</v>
      </c>
    </row>
    <row r="26" spans="1:7">
      <c r="A26" s="44" t="s">
        <v>228</v>
      </c>
      <c r="B26" s="45"/>
      <c r="C26" s="45"/>
      <c r="D26" s="45">
        <f t="shared" si="4"/>
        <v>0</v>
      </c>
      <c r="E26" s="45"/>
      <c r="F26" s="45"/>
      <c r="G26" s="45">
        <f t="shared" si="5"/>
        <v>0</v>
      </c>
    </row>
    <row r="27" spans="1:7">
      <c r="A27" s="44" t="s">
        <v>229</v>
      </c>
      <c r="B27" s="45"/>
      <c r="C27" s="45"/>
      <c r="D27" s="45">
        <f t="shared" si="4"/>
        <v>0</v>
      </c>
      <c r="E27" s="45"/>
      <c r="F27" s="45"/>
      <c r="G27" s="45">
        <f t="shared" si="5"/>
        <v>0</v>
      </c>
    </row>
    <row r="28" spans="1:7">
      <c r="A28" s="47" t="s">
        <v>230</v>
      </c>
      <c r="B28" s="48"/>
      <c r="C28" s="48"/>
      <c r="D28" s="45">
        <f t="shared" si="4"/>
        <v>0</v>
      </c>
      <c r="E28" s="45"/>
      <c r="F28" s="45"/>
      <c r="G28" s="45">
        <f t="shared" si="5"/>
        <v>0</v>
      </c>
    </row>
    <row r="29" spans="1:7">
      <c r="A29" s="49" t="s">
        <v>215</v>
      </c>
      <c r="B29" s="50">
        <f>B9+B19</f>
        <v>248911500</v>
      </c>
      <c r="C29" s="50">
        <f t="shared" ref="C29:F29" si="6">C9+C19</f>
        <v>249900653.59</v>
      </c>
      <c r="D29" s="50">
        <f>B29+C29</f>
        <v>498812153.59000003</v>
      </c>
      <c r="E29" s="50">
        <f t="shared" si="6"/>
        <v>106561883.28</v>
      </c>
      <c r="F29" s="50">
        <f t="shared" si="6"/>
        <v>93482660.950000003</v>
      </c>
      <c r="G29" s="50">
        <f>D29-E29</f>
        <v>392250270.31000006</v>
      </c>
    </row>
    <row r="30" spans="1:7">
      <c r="A30" s="24"/>
      <c r="B30" s="51"/>
      <c r="C30" s="51"/>
      <c r="D30" s="51"/>
      <c r="E30" s="51"/>
      <c r="F30" s="51"/>
      <c r="G30" s="51"/>
    </row>
    <row r="34" spans="1:5" ht="15.75">
      <c r="A34" s="26"/>
      <c r="B34" s="27"/>
      <c r="E34" s="26"/>
    </row>
    <row r="35" spans="1:5" ht="15.75">
      <c r="A35" s="26"/>
      <c r="B35" s="27"/>
      <c r="E35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AE05-230E-4F31-A07B-29EA52F001E2}">
  <dimension ref="A1:H84"/>
  <sheetViews>
    <sheetView showGridLines="0" workbookViewId="0">
      <selection activeCell="H9" sqref="H9"/>
    </sheetView>
  </sheetViews>
  <sheetFormatPr baseColWidth="10" defaultRowHeight="12.75"/>
  <cols>
    <col min="1" max="1" width="69.28515625" style="3" bestFit="1" customWidth="1"/>
    <col min="2" max="2" width="14.42578125" style="3" bestFit="1" customWidth="1"/>
    <col min="3" max="3" width="16" style="3" customWidth="1"/>
    <col min="4" max="4" width="14.42578125" style="3" bestFit="1" customWidth="1"/>
    <col min="5" max="6" width="14.42578125" style="3" customWidth="1"/>
    <col min="7" max="7" width="14.85546875" style="3" customWidth="1"/>
    <col min="8" max="16384" width="11.42578125" style="3"/>
  </cols>
  <sheetData>
    <row r="1" spans="1:8" ht="51.75" customHeight="1">
      <c r="A1" s="52" t="s">
        <v>232</v>
      </c>
      <c r="B1" s="53"/>
      <c r="C1" s="53"/>
      <c r="D1" s="53"/>
      <c r="E1" s="53"/>
      <c r="F1" s="53"/>
      <c r="G1" s="53"/>
    </row>
    <row r="2" spans="1:8">
      <c r="A2" s="28" t="s">
        <v>1</v>
      </c>
      <c r="B2" s="29"/>
      <c r="C2" s="29"/>
      <c r="D2" s="29"/>
      <c r="E2" s="29"/>
      <c r="F2" s="29"/>
      <c r="G2" s="30"/>
    </row>
    <row r="3" spans="1:8">
      <c r="A3" s="31" t="s">
        <v>233</v>
      </c>
      <c r="B3" s="32"/>
      <c r="C3" s="32"/>
      <c r="D3" s="32"/>
      <c r="E3" s="32"/>
      <c r="F3" s="32"/>
      <c r="G3" s="33"/>
    </row>
    <row r="4" spans="1:8">
      <c r="A4" s="31" t="s">
        <v>234</v>
      </c>
      <c r="B4" s="32"/>
      <c r="C4" s="32"/>
      <c r="D4" s="32"/>
      <c r="E4" s="32"/>
      <c r="F4" s="32"/>
      <c r="G4" s="33"/>
    </row>
    <row r="5" spans="1:8">
      <c r="A5" s="31" t="s">
        <v>4</v>
      </c>
      <c r="B5" s="32"/>
      <c r="C5" s="32"/>
      <c r="D5" s="32"/>
      <c r="E5" s="32"/>
      <c r="F5" s="32"/>
      <c r="G5" s="33"/>
    </row>
    <row r="6" spans="1:8">
      <c r="A6" s="34" t="s">
        <v>5</v>
      </c>
      <c r="B6" s="35"/>
      <c r="C6" s="35"/>
      <c r="D6" s="35"/>
      <c r="E6" s="35"/>
      <c r="F6" s="35"/>
      <c r="G6" s="36"/>
    </row>
    <row r="7" spans="1:8">
      <c r="A7" s="32" t="s">
        <v>6</v>
      </c>
      <c r="B7" s="34" t="s">
        <v>7</v>
      </c>
      <c r="C7" s="35"/>
      <c r="D7" s="35"/>
      <c r="E7" s="35"/>
      <c r="F7" s="36"/>
      <c r="G7" s="8" t="s">
        <v>235</v>
      </c>
    </row>
    <row r="8" spans="1:8" ht="25.5">
      <c r="A8" s="32"/>
      <c r="B8" s="54" t="s">
        <v>9</v>
      </c>
      <c r="C8" s="9" t="s">
        <v>236</v>
      </c>
      <c r="D8" s="54" t="s">
        <v>11</v>
      </c>
      <c r="E8" s="54" t="s">
        <v>12</v>
      </c>
      <c r="F8" s="55" t="s">
        <v>220</v>
      </c>
      <c r="G8" s="7"/>
    </row>
    <row r="9" spans="1:8">
      <c r="A9" s="42" t="s">
        <v>237</v>
      </c>
      <c r="B9" s="56">
        <f>B10+B19+B27+B37</f>
        <v>248911500</v>
      </c>
      <c r="C9" s="56">
        <f t="shared" ref="C9:G9" si="0">C10+C19+C27+C37</f>
        <v>239448157.25999999</v>
      </c>
      <c r="D9" s="56">
        <f t="shared" si="0"/>
        <v>488359657.25999999</v>
      </c>
      <c r="E9" s="56">
        <f t="shared" si="0"/>
        <v>106311897.97</v>
      </c>
      <c r="F9" s="56">
        <f t="shared" si="0"/>
        <v>93232675.640000001</v>
      </c>
      <c r="G9" s="56">
        <f t="shared" si="0"/>
        <v>382047759.28999996</v>
      </c>
    </row>
    <row r="10" spans="1:8">
      <c r="A10" s="57" t="s">
        <v>238</v>
      </c>
      <c r="B10" s="58">
        <f>SUM(B11:B18)</f>
        <v>0</v>
      </c>
      <c r="C10" s="58">
        <f t="shared" ref="C10:G10" si="1">SUM(C11:C18)</f>
        <v>0</v>
      </c>
      <c r="D10" s="58">
        <f>SUM(D11:D18)</f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</row>
    <row r="11" spans="1:8" ht="13.5">
      <c r="A11" s="59" t="s">
        <v>239</v>
      </c>
      <c r="B11" s="58"/>
      <c r="C11" s="58"/>
      <c r="D11" s="58">
        <f>B11+C11</f>
        <v>0</v>
      </c>
      <c r="E11" s="58"/>
      <c r="F11" s="58"/>
      <c r="G11" s="58">
        <f>D11-E11</f>
        <v>0</v>
      </c>
      <c r="H11" s="60" t="s">
        <v>240</v>
      </c>
    </row>
    <row r="12" spans="1:8" ht="13.5">
      <c r="A12" s="59" t="s">
        <v>241</v>
      </c>
      <c r="B12" s="58"/>
      <c r="C12" s="58"/>
      <c r="D12" s="58">
        <f t="shared" ref="D12:D18" si="2">B12+C12</f>
        <v>0</v>
      </c>
      <c r="E12" s="58"/>
      <c r="F12" s="58"/>
      <c r="G12" s="58">
        <f t="shared" ref="G12:G18" si="3">D12-E12</f>
        <v>0</v>
      </c>
      <c r="H12" s="60" t="s">
        <v>242</v>
      </c>
    </row>
    <row r="13" spans="1:8" ht="13.5">
      <c r="A13" s="59" t="s">
        <v>243</v>
      </c>
      <c r="B13" s="58"/>
      <c r="C13" s="58"/>
      <c r="D13" s="58">
        <f t="shared" si="2"/>
        <v>0</v>
      </c>
      <c r="E13" s="58"/>
      <c r="F13" s="58"/>
      <c r="G13" s="58">
        <f t="shared" si="3"/>
        <v>0</v>
      </c>
      <c r="H13" s="60" t="s">
        <v>244</v>
      </c>
    </row>
    <row r="14" spans="1:8" ht="13.5">
      <c r="A14" s="59" t="s">
        <v>245</v>
      </c>
      <c r="B14" s="58"/>
      <c r="C14" s="58"/>
      <c r="D14" s="58">
        <f t="shared" si="2"/>
        <v>0</v>
      </c>
      <c r="E14" s="58"/>
      <c r="F14" s="58"/>
      <c r="G14" s="58">
        <f t="shared" si="3"/>
        <v>0</v>
      </c>
      <c r="H14" s="60" t="s">
        <v>246</v>
      </c>
    </row>
    <row r="15" spans="1:8" ht="13.5">
      <c r="A15" s="59" t="s">
        <v>247</v>
      </c>
      <c r="B15" s="58"/>
      <c r="C15" s="58"/>
      <c r="D15" s="58">
        <f t="shared" si="2"/>
        <v>0</v>
      </c>
      <c r="E15" s="58"/>
      <c r="F15" s="58"/>
      <c r="G15" s="58">
        <f t="shared" si="3"/>
        <v>0</v>
      </c>
      <c r="H15" s="60" t="s">
        <v>248</v>
      </c>
    </row>
    <row r="16" spans="1:8" ht="13.5">
      <c r="A16" s="59" t="s">
        <v>249</v>
      </c>
      <c r="B16" s="58"/>
      <c r="C16" s="58"/>
      <c r="D16" s="58">
        <f t="shared" si="2"/>
        <v>0</v>
      </c>
      <c r="E16" s="58"/>
      <c r="F16" s="58"/>
      <c r="G16" s="58">
        <f t="shared" si="3"/>
        <v>0</v>
      </c>
      <c r="H16" s="60" t="s">
        <v>250</v>
      </c>
    </row>
    <row r="17" spans="1:8" ht="13.5">
      <c r="A17" s="59" t="s">
        <v>251</v>
      </c>
      <c r="B17" s="58"/>
      <c r="C17" s="58"/>
      <c r="D17" s="58">
        <f t="shared" si="2"/>
        <v>0</v>
      </c>
      <c r="E17" s="58"/>
      <c r="F17" s="58"/>
      <c r="G17" s="58">
        <f t="shared" si="3"/>
        <v>0</v>
      </c>
      <c r="H17" s="60" t="s">
        <v>252</v>
      </c>
    </row>
    <row r="18" spans="1:8" ht="13.5">
      <c r="A18" s="59" t="s">
        <v>253</v>
      </c>
      <c r="B18" s="58"/>
      <c r="C18" s="58"/>
      <c r="D18" s="58">
        <f t="shared" si="2"/>
        <v>0</v>
      </c>
      <c r="E18" s="58"/>
      <c r="F18" s="58"/>
      <c r="G18" s="58">
        <f t="shared" si="3"/>
        <v>0</v>
      </c>
      <c r="H18" s="60" t="s">
        <v>254</v>
      </c>
    </row>
    <row r="19" spans="1:8">
      <c r="A19" s="57" t="s">
        <v>255</v>
      </c>
      <c r="B19" s="58">
        <f>SUM(B20:B26)</f>
        <v>248911500</v>
      </c>
      <c r="C19" s="58">
        <f t="shared" ref="C19:G19" si="4">SUM(C20:C26)</f>
        <v>239448157.25999999</v>
      </c>
      <c r="D19" s="58">
        <f t="shared" si="4"/>
        <v>488359657.25999999</v>
      </c>
      <c r="E19" s="58">
        <f t="shared" si="4"/>
        <v>106311897.97</v>
      </c>
      <c r="F19" s="58">
        <f t="shared" si="4"/>
        <v>93232675.640000001</v>
      </c>
      <c r="G19" s="58">
        <f t="shared" si="4"/>
        <v>382047759.28999996</v>
      </c>
    </row>
    <row r="20" spans="1:8" ht="15">
      <c r="A20" s="59" t="s">
        <v>256</v>
      </c>
      <c r="B20" s="58">
        <v>31286246.84</v>
      </c>
      <c r="C20" s="61">
        <v>56236125.640000001</v>
      </c>
      <c r="D20" s="58">
        <f t="shared" ref="D20:D26" si="5">B20+C20</f>
        <v>87522372.480000004</v>
      </c>
      <c r="E20" s="61">
        <v>14980438.16</v>
      </c>
      <c r="F20" s="61">
        <v>14313413.65</v>
      </c>
      <c r="G20" s="58">
        <f t="shared" ref="G20:G26" si="6">D20-E20</f>
        <v>72541934.320000008</v>
      </c>
      <c r="H20" s="60" t="s">
        <v>257</v>
      </c>
    </row>
    <row r="21" spans="1:8" ht="15">
      <c r="A21" s="59" t="s">
        <v>258</v>
      </c>
      <c r="B21" s="58">
        <v>217625253.16</v>
      </c>
      <c r="C21" s="61">
        <v>183212031.62</v>
      </c>
      <c r="D21" s="58">
        <f t="shared" si="5"/>
        <v>400837284.77999997</v>
      </c>
      <c r="E21" s="61">
        <v>91331459.810000002</v>
      </c>
      <c r="F21" s="61">
        <v>78919261.989999995</v>
      </c>
      <c r="G21" s="58">
        <f t="shared" si="6"/>
        <v>309505824.96999997</v>
      </c>
      <c r="H21" s="60" t="s">
        <v>259</v>
      </c>
    </row>
    <row r="22" spans="1:8" ht="13.5">
      <c r="A22" s="59" t="s">
        <v>260</v>
      </c>
      <c r="B22" s="58"/>
      <c r="C22" s="58"/>
      <c r="D22" s="58">
        <f t="shared" si="5"/>
        <v>0</v>
      </c>
      <c r="E22" s="58"/>
      <c r="F22" s="58"/>
      <c r="G22" s="58">
        <f t="shared" si="6"/>
        <v>0</v>
      </c>
      <c r="H22" s="60" t="s">
        <v>261</v>
      </c>
    </row>
    <row r="23" spans="1:8" ht="13.5">
      <c r="A23" s="59" t="s">
        <v>262</v>
      </c>
      <c r="B23" s="58"/>
      <c r="C23" s="58"/>
      <c r="D23" s="58">
        <f t="shared" si="5"/>
        <v>0</v>
      </c>
      <c r="E23" s="58"/>
      <c r="F23" s="58"/>
      <c r="G23" s="58">
        <f t="shared" si="6"/>
        <v>0</v>
      </c>
      <c r="H23" s="60" t="s">
        <v>263</v>
      </c>
    </row>
    <row r="24" spans="1:8" ht="13.5">
      <c r="A24" s="59" t="s">
        <v>264</v>
      </c>
      <c r="B24" s="58"/>
      <c r="C24" s="58"/>
      <c r="D24" s="58">
        <f t="shared" si="5"/>
        <v>0</v>
      </c>
      <c r="E24" s="58"/>
      <c r="F24" s="58"/>
      <c r="G24" s="58">
        <f t="shared" si="6"/>
        <v>0</v>
      </c>
      <c r="H24" s="60" t="s">
        <v>265</v>
      </c>
    </row>
    <row r="25" spans="1:8" ht="13.5">
      <c r="A25" s="59" t="s">
        <v>266</v>
      </c>
      <c r="B25" s="58"/>
      <c r="C25" s="58"/>
      <c r="D25" s="58">
        <f t="shared" si="5"/>
        <v>0</v>
      </c>
      <c r="E25" s="58"/>
      <c r="F25" s="58"/>
      <c r="G25" s="58">
        <f t="shared" si="6"/>
        <v>0</v>
      </c>
      <c r="H25" s="60" t="s">
        <v>267</v>
      </c>
    </row>
    <row r="26" spans="1:8" ht="13.5">
      <c r="A26" s="59" t="s">
        <v>268</v>
      </c>
      <c r="B26" s="58"/>
      <c r="C26" s="58"/>
      <c r="D26" s="58">
        <f t="shared" si="5"/>
        <v>0</v>
      </c>
      <c r="E26" s="58"/>
      <c r="F26" s="58"/>
      <c r="G26" s="58">
        <f t="shared" si="6"/>
        <v>0</v>
      </c>
      <c r="H26" s="60" t="s">
        <v>269</v>
      </c>
    </row>
    <row r="27" spans="1:8">
      <c r="A27" s="57" t="s">
        <v>270</v>
      </c>
      <c r="B27" s="58">
        <f>SUM(B28:B36)</f>
        <v>0</v>
      </c>
      <c r="C27" s="58">
        <f t="shared" ref="C27:G27" si="7">SUM(C28:C36)</f>
        <v>0</v>
      </c>
      <c r="D27" s="58">
        <f t="shared" si="7"/>
        <v>0</v>
      </c>
      <c r="E27" s="58">
        <f t="shared" si="7"/>
        <v>0</v>
      </c>
      <c r="F27" s="58">
        <f t="shared" si="7"/>
        <v>0</v>
      </c>
      <c r="G27" s="58">
        <f t="shared" si="7"/>
        <v>0</v>
      </c>
    </row>
    <row r="28" spans="1:8" ht="13.5">
      <c r="A28" s="62" t="s">
        <v>271</v>
      </c>
      <c r="B28" s="58"/>
      <c r="C28" s="58"/>
      <c r="D28" s="58">
        <f t="shared" ref="D28:D36" si="8">B28+C28</f>
        <v>0</v>
      </c>
      <c r="E28" s="58"/>
      <c r="F28" s="58"/>
      <c r="G28" s="58">
        <f t="shared" ref="G28:G36" si="9">D28-E28</f>
        <v>0</v>
      </c>
      <c r="H28" s="60" t="s">
        <v>272</v>
      </c>
    </row>
    <row r="29" spans="1:8" ht="13.5">
      <c r="A29" s="59" t="s">
        <v>273</v>
      </c>
      <c r="B29" s="58"/>
      <c r="C29" s="58"/>
      <c r="D29" s="58">
        <f t="shared" si="8"/>
        <v>0</v>
      </c>
      <c r="E29" s="58"/>
      <c r="F29" s="58"/>
      <c r="G29" s="58">
        <f t="shared" si="9"/>
        <v>0</v>
      </c>
      <c r="H29" s="60" t="s">
        <v>274</v>
      </c>
    </row>
    <row r="30" spans="1:8" ht="13.5">
      <c r="A30" s="59" t="s">
        <v>275</v>
      </c>
      <c r="B30" s="58"/>
      <c r="C30" s="58"/>
      <c r="D30" s="58">
        <f t="shared" si="8"/>
        <v>0</v>
      </c>
      <c r="E30" s="58"/>
      <c r="F30" s="58"/>
      <c r="G30" s="58">
        <f t="shared" si="9"/>
        <v>0</v>
      </c>
      <c r="H30" s="60" t="s">
        <v>276</v>
      </c>
    </row>
    <row r="31" spans="1:8" ht="13.5">
      <c r="A31" s="59" t="s">
        <v>277</v>
      </c>
      <c r="B31" s="58"/>
      <c r="C31" s="58"/>
      <c r="D31" s="58">
        <f t="shared" si="8"/>
        <v>0</v>
      </c>
      <c r="E31" s="58"/>
      <c r="F31" s="58"/>
      <c r="G31" s="58">
        <f t="shared" si="9"/>
        <v>0</v>
      </c>
      <c r="H31" s="60" t="s">
        <v>278</v>
      </c>
    </row>
    <row r="32" spans="1:8" ht="13.5">
      <c r="A32" s="59" t="s">
        <v>279</v>
      </c>
      <c r="B32" s="58"/>
      <c r="C32" s="58"/>
      <c r="D32" s="58">
        <f t="shared" si="8"/>
        <v>0</v>
      </c>
      <c r="E32" s="58"/>
      <c r="F32" s="58"/>
      <c r="G32" s="58">
        <f t="shared" si="9"/>
        <v>0</v>
      </c>
      <c r="H32" s="60" t="s">
        <v>280</v>
      </c>
    </row>
    <row r="33" spans="1:8" ht="13.5">
      <c r="A33" s="59" t="s">
        <v>281</v>
      </c>
      <c r="B33" s="58"/>
      <c r="C33" s="58"/>
      <c r="D33" s="58">
        <f t="shared" si="8"/>
        <v>0</v>
      </c>
      <c r="E33" s="58"/>
      <c r="F33" s="58"/>
      <c r="G33" s="58">
        <f t="shared" si="9"/>
        <v>0</v>
      </c>
      <c r="H33" s="60" t="s">
        <v>282</v>
      </c>
    </row>
    <row r="34" spans="1:8" ht="13.5">
      <c r="A34" s="59" t="s">
        <v>283</v>
      </c>
      <c r="B34" s="58"/>
      <c r="C34" s="58"/>
      <c r="D34" s="58">
        <f t="shared" si="8"/>
        <v>0</v>
      </c>
      <c r="E34" s="58"/>
      <c r="F34" s="58"/>
      <c r="G34" s="58">
        <f t="shared" si="9"/>
        <v>0</v>
      </c>
      <c r="H34" s="60" t="s">
        <v>284</v>
      </c>
    </row>
    <row r="35" spans="1:8" ht="13.5">
      <c r="A35" s="59" t="s">
        <v>285</v>
      </c>
      <c r="B35" s="58"/>
      <c r="C35" s="58"/>
      <c r="D35" s="58">
        <f t="shared" si="8"/>
        <v>0</v>
      </c>
      <c r="E35" s="58"/>
      <c r="F35" s="58"/>
      <c r="G35" s="58">
        <f t="shared" si="9"/>
        <v>0</v>
      </c>
      <c r="H35" s="60" t="s">
        <v>286</v>
      </c>
    </row>
    <row r="36" spans="1:8" ht="13.5">
      <c r="A36" s="59" t="s">
        <v>287</v>
      </c>
      <c r="B36" s="58"/>
      <c r="C36" s="58"/>
      <c r="D36" s="58">
        <f t="shared" si="8"/>
        <v>0</v>
      </c>
      <c r="E36" s="58"/>
      <c r="F36" s="58"/>
      <c r="G36" s="58">
        <f t="shared" si="9"/>
        <v>0</v>
      </c>
      <c r="H36" s="60" t="s">
        <v>288</v>
      </c>
    </row>
    <row r="37" spans="1:8" ht="25.5">
      <c r="A37" s="63" t="s">
        <v>289</v>
      </c>
      <c r="B37" s="58">
        <f>SUM(B38:B41)</f>
        <v>0</v>
      </c>
      <c r="C37" s="58">
        <f t="shared" ref="C37:G37" si="10">SUM(C38:C41)</f>
        <v>0</v>
      </c>
      <c r="D37" s="58">
        <f t="shared" si="10"/>
        <v>0</v>
      </c>
      <c r="E37" s="58">
        <f t="shared" si="10"/>
        <v>0</v>
      </c>
      <c r="F37" s="58">
        <f t="shared" si="10"/>
        <v>0</v>
      </c>
      <c r="G37" s="58">
        <f t="shared" si="10"/>
        <v>0</v>
      </c>
    </row>
    <row r="38" spans="1:8" ht="13.5">
      <c r="A38" s="62" t="s">
        <v>290</v>
      </c>
      <c r="B38" s="58"/>
      <c r="C38" s="58"/>
      <c r="D38" s="58">
        <f t="shared" ref="D38:D41" si="11">B38+C38</f>
        <v>0</v>
      </c>
      <c r="E38" s="58"/>
      <c r="F38" s="58"/>
      <c r="G38" s="58">
        <f t="shared" ref="G38:G41" si="12">D38-E38</f>
        <v>0</v>
      </c>
      <c r="H38" s="60" t="s">
        <v>291</v>
      </c>
    </row>
    <row r="39" spans="1:8" ht="25.5">
      <c r="A39" s="62" t="s">
        <v>292</v>
      </c>
      <c r="B39" s="58"/>
      <c r="C39" s="58"/>
      <c r="D39" s="58">
        <f t="shared" si="11"/>
        <v>0</v>
      </c>
      <c r="E39" s="58"/>
      <c r="F39" s="58"/>
      <c r="G39" s="58">
        <f t="shared" si="12"/>
        <v>0</v>
      </c>
      <c r="H39" s="60" t="s">
        <v>293</v>
      </c>
    </row>
    <row r="40" spans="1:8" ht="13.5">
      <c r="A40" s="62" t="s">
        <v>294</v>
      </c>
      <c r="B40" s="58"/>
      <c r="C40" s="58"/>
      <c r="D40" s="58">
        <f t="shared" si="11"/>
        <v>0</v>
      </c>
      <c r="E40" s="58"/>
      <c r="F40" s="58"/>
      <c r="G40" s="58">
        <f t="shared" si="12"/>
        <v>0</v>
      </c>
      <c r="H40" s="60" t="s">
        <v>295</v>
      </c>
    </row>
    <row r="41" spans="1:8" ht="13.5">
      <c r="A41" s="62" t="s">
        <v>296</v>
      </c>
      <c r="B41" s="58"/>
      <c r="C41" s="58"/>
      <c r="D41" s="58">
        <f t="shared" si="11"/>
        <v>0</v>
      </c>
      <c r="E41" s="58"/>
      <c r="F41" s="58"/>
      <c r="G41" s="58">
        <f t="shared" si="12"/>
        <v>0</v>
      </c>
      <c r="H41" s="60" t="s">
        <v>297</v>
      </c>
    </row>
    <row r="42" spans="1:8">
      <c r="A42" s="62"/>
      <c r="B42" s="58"/>
      <c r="C42" s="58"/>
      <c r="D42" s="58"/>
      <c r="E42" s="58"/>
      <c r="F42" s="58"/>
      <c r="G42" s="58"/>
    </row>
    <row r="43" spans="1:8">
      <c r="A43" s="49" t="s">
        <v>298</v>
      </c>
      <c r="B43" s="64">
        <f>B44+B53+B61+B71</f>
        <v>0</v>
      </c>
      <c r="C43" s="64">
        <f t="shared" ref="C43:G43" si="13">C44+C53+C61+C71</f>
        <v>10452496.33</v>
      </c>
      <c r="D43" s="64">
        <f t="shared" si="13"/>
        <v>10452496.33</v>
      </c>
      <c r="E43" s="64">
        <f t="shared" si="13"/>
        <v>249985.31</v>
      </c>
      <c r="F43" s="64">
        <f t="shared" si="13"/>
        <v>249985.31</v>
      </c>
      <c r="G43" s="64">
        <f t="shared" si="13"/>
        <v>10202511.02</v>
      </c>
    </row>
    <row r="44" spans="1:8">
      <c r="A44" s="57" t="s">
        <v>299</v>
      </c>
      <c r="B44" s="58">
        <f>SUM(B45:B52)</f>
        <v>0</v>
      </c>
      <c r="C44" s="58">
        <f t="shared" ref="C44:G44" si="14">SUM(C45:C52)</f>
        <v>0</v>
      </c>
      <c r="D44" s="58">
        <f t="shared" si="14"/>
        <v>0</v>
      </c>
      <c r="E44" s="58">
        <f t="shared" si="14"/>
        <v>0</v>
      </c>
      <c r="F44" s="58">
        <f t="shared" si="14"/>
        <v>0</v>
      </c>
      <c r="G44" s="58">
        <f t="shared" si="14"/>
        <v>0</v>
      </c>
    </row>
    <row r="45" spans="1:8" ht="13.5">
      <c r="A45" s="62" t="s">
        <v>239</v>
      </c>
      <c r="B45" s="58"/>
      <c r="C45" s="58"/>
      <c r="D45" s="58">
        <f t="shared" ref="D45:D52" si="15">B45+C45</f>
        <v>0</v>
      </c>
      <c r="E45" s="58"/>
      <c r="F45" s="58"/>
      <c r="G45" s="58">
        <f t="shared" ref="G45:G52" si="16">D45-E45</f>
        <v>0</v>
      </c>
      <c r="H45" s="60" t="s">
        <v>300</v>
      </c>
    </row>
    <row r="46" spans="1:8" ht="13.5">
      <c r="A46" s="62" t="s">
        <v>241</v>
      </c>
      <c r="B46" s="58"/>
      <c r="C46" s="58"/>
      <c r="D46" s="58">
        <f t="shared" si="15"/>
        <v>0</v>
      </c>
      <c r="E46" s="58"/>
      <c r="F46" s="58"/>
      <c r="G46" s="58">
        <f t="shared" si="16"/>
        <v>0</v>
      </c>
      <c r="H46" s="60" t="s">
        <v>301</v>
      </c>
    </row>
    <row r="47" spans="1:8" ht="13.5">
      <c r="A47" s="62" t="s">
        <v>243</v>
      </c>
      <c r="B47" s="58"/>
      <c r="C47" s="58"/>
      <c r="D47" s="58">
        <f t="shared" si="15"/>
        <v>0</v>
      </c>
      <c r="E47" s="58"/>
      <c r="F47" s="58"/>
      <c r="G47" s="58">
        <f t="shared" si="16"/>
        <v>0</v>
      </c>
      <c r="H47" s="60" t="s">
        <v>302</v>
      </c>
    </row>
    <row r="48" spans="1:8" ht="13.5">
      <c r="A48" s="62" t="s">
        <v>245</v>
      </c>
      <c r="B48" s="58"/>
      <c r="C48" s="58"/>
      <c r="D48" s="58">
        <f t="shared" si="15"/>
        <v>0</v>
      </c>
      <c r="E48" s="58"/>
      <c r="F48" s="58"/>
      <c r="G48" s="58">
        <f t="shared" si="16"/>
        <v>0</v>
      </c>
      <c r="H48" s="60" t="s">
        <v>303</v>
      </c>
    </row>
    <row r="49" spans="1:8" ht="13.5">
      <c r="A49" s="62" t="s">
        <v>247</v>
      </c>
      <c r="B49" s="58"/>
      <c r="C49" s="58"/>
      <c r="D49" s="58">
        <f t="shared" si="15"/>
        <v>0</v>
      </c>
      <c r="E49" s="58"/>
      <c r="F49" s="58"/>
      <c r="G49" s="58">
        <f t="shared" si="16"/>
        <v>0</v>
      </c>
      <c r="H49" s="60" t="s">
        <v>304</v>
      </c>
    </row>
    <row r="50" spans="1:8" ht="13.5">
      <c r="A50" s="62" t="s">
        <v>249</v>
      </c>
      <c r="B50" s="58"/>
      <c r="C50" s="58"/>
      <c r="D50" s="58">
        <f t="shared" si="15"/>
        <v>0</v>
      </c>
      <c r="E50" s="58"/>
      <c r="F50" s="58"/>
      <c r="G50" s="58">
        <f t="shared" si="16"/>
        <v>0</v>
      </c>
      <c r="H50" s="60" t="s">
        <v>305</v>
      </c>
    </row>
    <row r="51" spans="1:8" ht="13.5">
      <c r="A51" s="62" t="s">
        <v>251</v>
      </c>
      <c r="B51" s="58"/>
      <c r="C51" s="58"/>
      <c r="D51" s="58">
        <f t="shared" si="15"/>
        <v>0</v>
      </c>
      <c r="E51" s="58"/>
      <c r="F51" s="58"/>
      <c r="G51" s="58">
        <f t="shared" si="16"/>
        <v>0</v>
      </c>
      <c r="H51" s="60" t="s">
        <v>306</v>
      </c>
    </row>
    <row r="52" spans="1:8" ht="13.5">
      <c r="A52" s="62" t="s">
        <v>253</v>
      </c>
      <c r="B52" s="58"/>
      <c r="C52" s="58"/>
      <c r="D52" s="58">
        <f t="shared" si="15"/>
        <v>0</v>
      </c>
      <c r="E52" s="58"/>
      <c r="F52" s="58"/>
      <c r="G52" s="58">
        <f t="shared" si="16"/>
        <v>0</v>
      </c>
      <c r="H52" s="60" t="s">
        <v>307</v>
      </c>
    </row>
    <row r="53" spans="1:8">
      <c r="A53" s="57" t="s">
        <v>255</v>
      </c>
      <c r="B53" s="58">
        <f>SUM(B54:B60)</f>
        <v>0</v>
      </c>
      <c r="C53" s="58">
        <f t="shared" ref="C53:G53" si="17">SUM(C54:C60)</f>
        <v>10452496.33</v>
      </c>
      <c r="D53" s="58">
        <f t="shared" si="17"/>
        <v>10452496.33</v>
      </c>
      <c r="E53" s="58">
        <f t="shared" si="17"/>
        <v>249985.31</v>
      </c>
      <c r="F53" s="58">
        <f t="shared" si="17"/>
        <v>249985.31</v>
      </c>
      <c r="G53" s="58">
        <f t="shared" si="17"/>
        <v>10202511.02</v>
      </c>
    </row>
    <row r="54" spans="1:8" ht="15">
      <c r="A54" s="62" t="s">
        <v>256</v>
      </c>
      <c r="B54" s="58"/>
      <c r="C54" s="61">
        <v>5601326.8700000001</v>
      </c>
      <c r="D54" s="58">
        <f t="shared" ref="D54:D60" si="18">B54+C54</f>
        <v>5601326.8700000001</v>
      </c>
      <c r="E54" s="58"/>
      <c r="F54" s="58"/>
      <c r="G54" s="58">
        <f t="shared" ref="G54:G60" si="19">D54-E54</f>
        <v>5601326.8700000001</v>
      </c>
      <c r="H54" s="60" t="s">
        <v>308</v>
      </c>
    </row>
    <row r="55" spans="1:8" ht="15">
      <c r="A55" s="62" t="s">
        <v>258</v>
      </c>
      <c r="B55" s="58">
        <v>0</v>
      </c>
      <c r="C55" s="61">
        <v>4851169.46</v>
      </c>
      <c r="D55" s="58">
        <f t="shared" si="18"/>
        <v>4851169.46</v>
      </c>
      <c r="E55" s="58">
        <v>249985.31</v>
      </c>
      <c r="F55" s="58">
        <v>249985.31</v>
      </c>
      <c r="G55" s="58">
        <f t="shared" si="19"/>
        <v>4601184.1500000004</v>
      </c>
      <c r="H55" s="60" t="s">
        <v>309</v>
      </c>
    </row>
    <row r="56" spans="1:8" ht="13.5">
      <c r="A56" s="62" t="s">
        <v>260</v>
      </c>
      <c r="B56" s="58"/>
      <c r="C56" s="58"/>
      <c r="D56" s="58">
        <f t="shared" si="18"/>
        <v>0</v>
      </c>
      <c r="E56" s="58"/>
      <c r="F56" s="58"/>
      <c r="G56" s="58">
        <f t="shared" si="19"/>
        <v>0</v>
      </c>
      <c r="H56" s="60" t="s">
        <v>310</v>
      </c>
    </row>
    <row r="57" spans="1:8" ht="13.5">
      <c r="A57" s="65" t="s">
        <v>262</v>
      </c>
      <c r="B57" s="58"/>
      <c r="C57" s="58"/>
      <c r="D57" s="58">
        <f t="shared" si="18"/>
        <v>0</v>
      </c>
      <c r="E57" s="58"/>
      <c r="F57" s="58"/>
      <c r="G57" s="58">
        <f t="shared" si="19"/>
        <v>0</v>
      </c>
      <c r="H57" s="60" t="s">
        <v>311</v>
      </c>
    </row>
    <row r="58" spans="1:8" ht="13.5">
      <c r="A58" s="62" t="s">
        <v>264</v>
      </c>
      <c r="B58" s="58"/>
      <c r="C58" s="58"/>
      <c r="D58" s="58">
        <f t="shared" si="18"/>
        <v>0</v>
      </c>
      <c r="E58" s="58"/>
      <c r="F58" s="58"/>
      <c r="G58" s="58">
        <f t="shared" si="19"/>
        <v>0</v>
      </c>
      <c r="H58" s="60" t="s">
        <v>312</v>
      </c>
    </row>
    <row r="59" spans="1:8" ht="13.5">
      <c r="A59" s="62" t="s">
        <v>266</v>
      </c>
      <c r="B59" s="58"/>
      <c r="C59" s="58"/>
      <c r="D59" s="58">
        <f t="shared" si="18"/>
        <v>0</v>
      </c>
      <c r="E59" s="58"/>
      <c r="F59" s="58"/>
      <c r="G59" s="58">
        <f t="shared" si="19"/>
        <v>0</v>
      </c>
      <c r="H59" s="60" t="s">
        <v>313</v>
      </c>
    </row>
    <row r="60" spans="1:8" ht="13.5">
      <c r="A60" s="62" t="s">
        <v>268</v>
      </c>
      <c r="B60" s="58"/>
      <c r="C60" s="58"/>
      <c r="D60" s="58">
        <f t="shared" si="18"/>
        <v>0</v>
      </c>
      <c r="E60" s="58"/>
      <c r="F60" s="58"/>
      <c r="G60" s="58">
        <f t="shared" si="19"/>
        <v>0</v>
      </c>
      <c r="H60" s="60" t="s">
        <v>314</v>
      </c>
    </row>
    <row r="61" spans="1:8">
      <c r="A61" s="57" t="s">
        <v>270</v>
      </c>
      <c r="B61" s="58">
        <f>SUM(B62:B70)</f>
        <v>0</v>
      </c>
      <c r="C61" s="58">
        <f t="shared" ref="C61:G61" si="20">SUM(C62:C70)</f>
        <v>0</v>
      </c>
      <c r="D61" s="58">
        <f t="shared" si="20"/>
        <v>0</v>
      </c>
      <c r="E61" s="58">
        <f t="shared" si="20"/>
        <v>0</v>
      </c>
      <c r="F61" s="58">
        <f t="shared" si="20"/>
        <v>0</v>
      </c>
      <c r="G61" s="58">
        <f t="shared" si="20"/>
        <v>0</v>
      </c>
    </row>
    <row r="62" spans="1:8" ht="13.5">
      <c r="A62" s="62" t="s">
        <v>271</v>
      </c>
      <c r="B62" s="58"/>
      <c r="C62" s="58"/>
      <c r="D62" s="58">
        <f t="shared" ref="D62:D70" si="21">B62+C62</f>
        <v>0</v>
      </c>
      <c r="E62" s="58"/>
      <c r="F62" s="58"/>
      <c r="G62" s="58">
        <f t="shared" ref="G62:G70" si="22">D62-E62</f>
        <v>0</v>
      </c>
      <c r="H62" s="60" t="s">
        <v>315</v>
      </c>
    </row>
    <row r="63" spans="1:8" ht="13.5">
      <c r="A63" s="62" t="s">
        <v>273</v>
      </c>
      <c r="B63" s="58"/>
      <c r="C63" s="58"/>
      <c r="D63" s="58">
        <f t="shared" si="21"/>
        <v>0</v>
      </c>
      <c r="E63" s="58"/>
      <c r="F63" s="58"/>
      <c r="G63" s="58">
        <f t="shared" si="22"/>
        <v>0</v>
      </c>
      <c r="H63" s="60" t="s">
        <v>316</v>
      </c>
    </row>
    <row r="64" spans="1:8" ht="13.5">
      <c r="A64" s="62" t="s">
        <v>275</v>
      </c>
      <c r="B64" s="58"/>
      <c r="C64" s="58"/>
      <c r="D64" s="58">
        <f t="shared" si="21"/>
        <v>0</v>
      </c>
      <c r="E64" s="58"/>
      <c r="F64" s="58"/>
      <c r="G64" s="58">
        <f t="shared" si="22"/>
        <v>0</v>
      </c>
      <c r="H64" s="60" t="s">
        <v>317</v>
      </c>
    </row>
    <row r="65" spans="1:8" ht="13.5">
      <c r="A65" s="62" t="s">
        <v>277</v>
      </c>
      <c r="B65" s="58"/>
      <c r="C65" s="58"/>
      <c r="D65" s="58">
        <f t="shared" si="21"/>
        <v>0</v>
      </c>
      <c r="E65" s="58"/>
      <c r="F65" s="58"/>
      <c r="G65" s="58">
        <f t="shared" si="22"/>
        <v>0</v>
      </c>
      <c r="H65" s="60" t="s">
        <v>318</v>
      </c>
    </row>
    <row r="66" spans="1:8" ht="13.5">
      <c r="A66" s="62" t="s">
        <v>279</v>
      </c>
      <c r="B66" s="58"/>
      <c r="C66" s="58"/>
      <c r="D66" s="58">
        <f t="shared" si="21"/>
        <v>0</v>
      </c>
      <c r="E66" s="58"/>
      <c r="F66" s="58"/>
      <c r="G66" s="58">
        <f t="shared" si="22"/>
        <v>0</v>
      </c>
      <c r="H66" s="60" t="s">
        <v>319</v>
      </c>
    </row>
    <row r="67" spans="1:8" ht="13.5">
      <c r="A67" s="62" t="s">
        <v>281</v>
      </c>
      <c r="B67" s="58"/>
      <c r="C67" s="58"/>
      <c r="D67" s="58">
        <f t="shared" si="21"/>
        <v>0</v>
      </c>
      <c r="E67" s="58"/>
      <c r="F67" s="58"/>
      <c r="G67" s="58">
        <f t="shared" si="22"/>
        <v>0</v>
      </c>
      <c r="H67" s="60" t="s">
        <v>320</v>
      </c>
    </row>
    <row r="68" spans="1:8" ht="13.5">
      <c r="A68" s="62" t="s">
        <v>283</v>
      </c>
      <c r="B68" s="58"/>
      <c r="C68" s="58"/>
      <c r="D68" s="58">
        <f t="shared" si="21"/>
        <v>0</v>
      </c>
      <c r="E68" s="58"/>
      <c r="F68" s="58"/>
      <c r="G68" s="58">
        <f t="shared" si="22"/>
        <v>0</v>
      </c>
      <c r="H68" s="60" t="s">
        <v>321</v>
      </c>
    </row>
    <row r="69" spans="1:8" ht="13.5">
      <c r="A69" s="62" t="s">
        <v>285</v>
      </c>
      <c r="B69" s="58"/>
      <c r="C69" s="58"/>
      <c r="D69" s="58">
        <f t="shared" si="21"/>
        <v>0</v>
      </c>
      <c r="E69" s="58"/>
      <c r="F69" s="58"/>
      <c r="G69" s="58">
        <f t="shared" si="22"/>
        <v>0</v>
      </c>
      <c r="H69" s="60" t="s">
        <v>322</v>
      </c>
    </row>
    <row r="70" spans="1:8" ht="13.5">
      <c r="A70" s="62" t="s">
        <v>287</v>
      </c>
      <c r="B70" s="58"/>
      <c r="C70" s="58"/>
      <c r="D70" s="58">
        <f t="shared" si="21"/>
        <v>0</v>
      </c>
      <c r="E70" s="58"/>
      <c r="F70" s="58"/>
      <c r="G70" s="58">
        <f t="shared" si="22"/>
        <v>0</v>
      </c>
      <c r="H70" s="60" t="s">
        <v>323</v>
      </c>
    </row>
    <row r="71" spans="1:8">
      <c r="A71" s="63" t="s">
        <v>324</v>
      </c>
      <c r="B71" s="66">
        <f>SUM(B72:B75)</f>
        <v>0</v>
      </c>
      <c r="C71" s="66">
        <f t="shared" ref="C71:G71" si="23">SUM(C72:C75)</f>
        <v>0</v>
      </c>
      <c r="D71" s="66">
        <f t="shared" si="23"/>
        <v>0</v>
      </c>
      <c r="E71" s="66">
        <f t="shared" si="23"/>
        <v>0</v>
      </c>
      <c r="F71" s="66">
        <f t="shared" si="23"/>
        <v>0</v>
      </c>
      <c r="G71" s="66">
        <f t="shared" si="23"/>
        <v>0</v>
      </c>
    </row>
    <row r="72" spans="1:8" ht="13.5">
      <c r="A72" s="62" t="s">
        <v>290</v>
      </c>
      <c r="B72" s="58"/>
      <c r="C72" s="58"/>
      <c r="D72" s="58">
        <f t="shared" ref="D72:D75" si="24">B72+C72</f>
        <v>0</v>
      </c>
      <c r="E72" s="58"/>
      <c r="F72" s="58"/>
      <c r="G72" s="58">
        <f t="shared" ref="G72:G75" si="25">D72-E72</f>
        <v>0</v>
      </c>
      <c r="H72" s="60" t="s">
        <v>325</v>
      </c>
    </row>
    <row r="73" spans="1:8" ht="25.5">
      <c r="A73" s="62" t="s">
        <v>292</v>
      </c>
      <c r="B73" s="58"/>
      <c r="C73" s="58"/>
      <c r="D73" s="58">
        <f t="shared" si="24"/>
        <v>0</v>
      </c>
      <c r="E73" s="58"/>
      <c r="F73" s="58"/>
      <c r="G73" s="58">
        <f t="shared" si="25"/>
        <v>0</v>
      </c>
      <c r="H73" s="60" t="s">
        <v>326</v>
      </c>
    </row>
    <row r="74" spans="1:8" ht="13.5">
      <c r="A74" s="62" t="s">
        <v>294</v>
      </c>
      <c r="B74" s="58"/>
      <c r="C74" s="58"/>
      <c r="D74" s="58">
        <f t="shared" si="24"/>
        <v>0</v>
      </c>
      <c r="E74" s="58"/>
      <c r="F74" s="58"/>
      <c r="G74" s="58">
        <f t="shared" si="25"/>
        <v>0</v>
      </c>
      <c r="H74" s="60" t="s">
        <v>327</v>
      </c>
    </row>
    <row r="75" spans="1:8" ht="13.5">
      <c r="A75" s="62" t="s">
        <v>296</v>
      </c>
      <c r="B75" s="58"/>
      <c r="C75" s="58"/>
      <c r="D75" s="58">
        <f t="shared" si="24"/>
        <v>0</v>
      </c>
      <c r="E75" s="58"/>
      <c r="F75" s="58"/>
      <c r="G75" s="58">
        <f t="shared" si="25"/>
        <v>0</v>
      </c>
      <c r="H75" s="60" t="s">
        <v>328</v>
      </c>
    </row>
    <row r="76" spans="1:8">
      <c r="A76" s="67"/>
      <c r="B76" s="68"/>
      <c r="C76" s="68"/>
      <c r="D76" s="68"/>
      <c r="E76" s="68"/>
      <c r="F76" s="68"/>
      <c r="G76" s="68"/>
    </row>
    <row r="77" spans="1:8">
      <c r="A77" s="49" t="s">
        <v>215</v>
      </c>
      <c r="B77" s="64">
        <f>B9+B43</f>
        <v>248911500</v>
      </c>
      <c r="C77" s="64">
        <f t="shared" ref="C77:G77" si="26">C9+C43</f>
        <v>249900653.59</v>
      </c>
      <c r="D77" s="64">
        <f t="shared" si="26"/>
        <v>498812153.58999997</v>
      </c>
      <c r="E77" s="64">
        <f t="shared" si="26"/>
        <v>106561883.28</v>
      </c>
      <c r="F77" s="64">
        <f t="shared" si="26"/>
        <v>93482660.950000003</v>
      </c>
      <c r="G77" s="64">
        <f t="shared" si="26"/>
        <v>392250270.30999994</v>
      </c>
    </row>
    <row r="78" spans="1:8">
      <c r="A78" s="24"/>
      <c r="B78" s="69"/>
      <c r="C78" s="69"/>
      <c r="D78" s="69"/>
      <c r="E78" s="69"/>
      <c r="F78" s="69"/>
      <c r="G78" s="69"/>
    </row>
    <row r="83" spans="1:5" ht="15.75">
      <c r="A83" s="26"/>
      <c r="B83" s="27"/>
      <c r="E83" s="26"/>
    </row>
    <row r="84" spans="1:5" ht="15.75">
      <c r="A84" s="26"/>
      <c r="B84" s="27"/>
      <c r="E84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F912-46F7-4E13-AA0D-808E0C5F9F88}">
  <dimension ref="A1:G40"/>
  <sheetViews>
    <sheetView showGridLines="0" workbookViewId="0">
      <selection activeCell="H8" sqref="H8"/>
    </sheetView>
  </sheetViews>
  <sheetFormatPr baseColWidth="10" defaultRowHeight="12.75"/>
  <cols>
    <col min="1" max="1" width="91.28515625" style="3" bestFit="1" customWidth="1"/>
    <col min="2" max="2" width="14.42578125" style="3" bestFit="1" customWidth="1"/>
    <col min="3" max="3" width="12.5703125" style="3" bestFit="1" customWidth="1"/>
    <col min="4" max="4" width="14.42578125" style="3" bestFit="1" customWidth="1"/>
    <col min="5" max="5" width="14.28515625" style="3" customWidth="1"/>
    <col min="6" max="6" width="14.85546875" style="3" customWidth="1"/>
    <col min="7" max="7" width="13.42578125" style="3" bestFit="1" customWidth="1"/>
    <col min="8" max="16384" width="11.42578125" style="3"/>
  </cols>
  <sheetData>
    <row r="1" spans="1:7" ht="55.5" customHeight="1">
      <c r="A1" s="1" t="s">
        <v>329</v>
      </c>
      <c r="B1" s="2"/>
      <c r="C1" s="2"/>
      <c r="D1" s="2"/>
      <c r="E1" s="2"/>
      <c r="F1" s="2"/>
      <c r="G1" s="2"/>
    </row>
    <row r="2" spans="1:7">
      <c r="A2" s="28" t="s">
        <v>1</v>
      </c>
      <c r="B2" s="29"/>
      <c r="C2" s="29"/>
      <c r="D2" s="29"/>
      <c r="E2" s="29"/>
      <c r="F2" s="29"/>
      <c r="G2" s="30"/>
    </row>
    <row r="3" spans="1:7">
      <c r="A3" s="31" t="s">
        <v>2</v>
      </c>
      <c r="B3" s="32"/>
      <c r="C3" s="32"/>
      <c r="D3" s="32"/>
      <c r="E3" s="32"/>
      <c r="F3" s="32"/>
      <c r="G3" s="33"/>
    </row>
    <row r="4" spans="1:7">
      <c r="A4" s="31" t="s">
        <v>330</v>
      </c>
      <c r="B4" s="32"/>
      <c r="C4" s="32"/>
      <c r="D4" s="32"/>
      <c r="E4" s="32"/>
      <c r="F4" s="32"/>
      <c r="G4" s="33"/>
    </row>
    <row r="5" spans="1:7">
      <c r="A5" s="31" t="s">
        <v>4</v>
      </c>
      <c r="B5" s="32"/>
      <c r="C5" s="32"/>
      <c r="D5" s="32"/>
      <c r="E5" s="32"/>
      <c r="F5" s="32"/>
      <c r="G5" s="33"/>
    </row>
    <row r="6" spans="1:7">
      <c r="A6" s="34" t="s">
        <v>5</v>
      </c>
      <c r="B6" s="35"/>
      <c r="C6" s="35"/>
      <c r="D6" s="35"/>
      <c r="E6" s="35"/>
      <c r="F6" s="35"/>
      <c r="G6" s="36"/>
    </row>
    <row r="7" spans="1:7">
      <c r="A7" s="4" t="s">
        <v>331</v>
      </c>
      <c r="B7" s="7" t="s">
        <v>7</v>
      </c>
      <c r="C7" s="7"/>
      <c r="D7" s="7"/>
      <c r="E7" s="7"/>
      <c r="F7" s="7"/>
      <c r="G7" s="7" t="s">
        <v>8</v>
      </c>
    </row>
    <row r="8" spans="1:7" ht="25.5">
      <c r="A8" s="6"/>
      <c r="B8" s="9" t="s">
        <v>9</v>
      </c>
      <c r="C8" s="70" t="s">
        <v>236</v>
      </c>
      <c r="D8" s="70" t="s">
        <v>219</v>
      </c>
      <c r="E8" s="70" t="s">
        <v>12</v>
      </c>
      <c r="F8" s="70" t="s">
        <v>220</v>
      </c>
      <c r="G8" s="71"/>
    </row>
    <row r="9" spans="1:7">
      <c r="A9" s="42" t="s">
        <v>332</v>
      </c>
      <c r="B9" s="72">
        <f>B10+B11+B12+B15+B16+B19</f>
        <v>103369021.59</v>
      </c>
      <c r="C9" s="72">
        <f t="shared" ref="C9:G9" si="0">C10+C11+C12+C15+C16+C19</f>
        <v>1749080.16</v>
      </c>
      <c r="D9" s="72">
        <f t="shared" si="0"/>
        <v>105118101.75</v>
      </c>
      <c r="E9" s="72">
        <f t="shared" si="0"/>
        <v>42264288.850000001</v>
      </c>
      <c r="F9" s="72">
        <f t="shared" si="0"/>
        <v>34494179.299999997</v>
      </c>
      <c r="G9" s="72">
        <f t="shared" si="0"/>
        <v>62853812.899999999</v>
      </c>
    </row>
    <row r="10" spans="1:7" ht="15">
      <c r="A10" s="57" t="s">
        <v>333</v>
      </c>
      <c r="B10" s="73">
        <v>103369021.59</v>
      </c>
      <c r="C10" s="73">
        <v>1749080.16</v>
      </c>
      <c r="D10" s="73">
        <f>B10+C10</f>
        <v>105118101.75</v>
      </c>
      <c r="E10" s="74">
        <v>42264288.850000001</v>
      </c>
      <c r="F10" s="74">
        <v>34494179.299999997</v>
      </c>
      <c r="G10" s="73">
        <f>D10-E10</f>
        <v>62853812.899999999</v>
      </c>
    </row>
    <row r="11" spans="1:7">
      <c r="A11" s="57" t="s">
        <v>334</v>
      </c>
      <c r="B11" s="73"/>
      <c r="C11" s="73"/>
      <c r="D11" s="73">
        <f>B11+C11</f>
        <v>0</v>
      </c>
      <c r="E11" s="73"/>
      <c r="F11" s="73"/>
      <c r="G11" s="73">
        <f>D11-E11</f>
        <v>0</v>
      </c>
    </row>
    <row r="12" spans="1:7">
      <c r="A12" s="57" t="s">
        <v>335</v>
      </c>
      <c r="B12" s="73">
        <f>B13+B14</f>
        <v>0</v>
      </c>
      <c r="C12" s="73">
        <f t="shared" ref="C12:G12" si="1">C13+C14</f>
        <v>0</v>
      </c>
      <c r="D12" s="73">
        <f t="shared" si="1"/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</row>
    <row r="13" spans="1:7">
      <c r="A13" s="59" t="s">
        <v>336</v>
      </c>
      <c r="B13" s="73"/>
      <c r="C13" s="73"/>
      <c r="D13" s="73">
        <f>B13+C13</f>
        <v>0</v>
      </c>
      <c r="E13" s="73"/>
      <c r="F13" s="73"/>
      <c r="G13" s="73">
        <f>D13-E13</f>
        <v>0</v>
      </c>
    </row>
    <row r="14" spans="1:7">
      <c r="A14" s="59" t="s">
        <v>337</v>
      </c>
      <c r="B14" s="73"/>
      <c r="C14" s="73"/>
      <c r="D14" s="73">
        <f>B14+C14</f>
        <v>0</v>
      </c>
      <c r="E14" s="73"/>
      <c r="F14" s="73"/>
      <c r="G14" s="73">
        <f>D14-E14</f>
        <v>0</v>
      </c>
    </row>
    <row r="15" spans="1:7">
      <c r="A15" s="57" t="s">
        <v>338</v>
      </c>
      <c r="B15" s="73"/>
      <c r="C15" s="73"/>
      <c r="D15" s="73">
        <f>B15+C15</f>
        <v>0</v>
      </c>
      <c r="E15" s="73"/>
      <c r="F15" s="73"/>
      <c r="G15" s="73">
        <f>D15-E15</f>
        <v>0</v>
      </c>
    </row>
    <row r="16" spans="1:7">
      <c r="A16" s="63" t="s">
        <v>339</v>
      </c>
      <c r="B16" s="73">
        <f>B17+B18</f>
        <v>0</v>
      </c>
      <c r="C16" s="73">
        <f t="shared" ref="C16:G16" si="2">C17+C18</f>
        <v>0</v>
      </c>
      <c r="D16" s="73">
        <f t="shared" si="2"/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</row>
    <row r="17" spans="1:7">
      <c r="A17" s="59" t="s">
        <v>340</v>
      </c>
      <c r="B17" s="73"/>
      <c r="C17" s="73"/>
      <c r="D17" s="73">
        <f>B17+C17</f>
        <v>0</v>
      </c>
      <c r="E17" s="73"/>
      <c r="F17" s="73"/>
      <c r="G17" s="73">
        <f>D17-E17</f>
        <v>0</v>
      </c>
    </row>
    <row r="18" spans="1:7">
      <c r="A18" s="59" t="s">
        <v>341</v>
      </c>
      <c r="B18" s="73"/>
      <c r="C18" s="73"/>
      <c r="D18" s="73">
        <f>B18+C18</f>
        <v>0</v>
      </c>
      <c r="E18" s="73"/>
      <c r="F18" s="73"/>
      <c r="G18" s="73">
        <f>D18-E18</f>
        <v>0</v>
      </c>
    </row>
    <row r="19" spans="1:7">
      <c r="A19" s="57" t="s">
        <v>342</v>
      </c>
      <c r="B19" s="73"/>
      <c r="C19" s="73"/>
      <c r="D19" s="73">
        <f>B19+C19</f>
        <v>0</v>
      </c>
      <c r="E19" s="73"/>
      <c r="F19" s="73"/>
      <c r="G19" s="73">
        <f>D19-E19</f>
        <v>0</v>
      </c>
    </row>
    <row r="20" spans="1:7">
      <c r="A20" s="67"/>
      <c r="B20" s="75"/>
      <c r="C20" s="75"/>
      <c r="D20" s="75"/>
      <c r="E20" s="75"/>
      <c r="F20" s="75"/>
      <c r="G20" s="75"/>
    </row>
    <row r="21" spans="1:7">
      <c r="A21" s="76" t="s">
        <v>343</v>
      </c>
      <c r="B21" s="72">
        <f>B22+B23+B24+B27+B28+B31</f>
        <v>0</v>
      </c>
      <c r="C21" s="72">
        <f t="shared" ref="C21:G21" si="3">C22+C23+C24+C27+C28+C31</f>
        <v>0</v>
      </c>
      <c r="D21" s="72">
        <f t="shared" si="3"/>
        <v>0</v>
      </c>
      <c r="E21" s="72">
        <f>E22+E23+E24+E27+E28+E31</f>
        <v>0</v>
      </c>
      <c r="F21" s="72">
        <f t="shared" si="3"/>
        <v>0</v>
      </c>
      <c r="G21" s="72">
        <f t="shared" si="3"/>
        <v>0</v>
      </c>
    </row>
    <row r="22" spans="1:7">
      <c r="A22" s="57" t="s">
        <v>333</v>
      </c>
      <c r="B22" s="73">
        <v>0</v>
      </c>
      <c r="C22" s="73">
        <v>0</v>
      </c>
      <c r="D22" s="73">
        <f>B22+C22</f>
        <v>0</v>
      </c>
      <c r="E22" s="73">
        <v>0</v>
      </c>
      <c r="F22" s="73">
        <v>0</v>
      </c>
      <c r="G22" s="73">
        <f>D22-E22</f>
        <v>0</v>
      </c>
    </row>
    <row r="23" spans="1:7">
      <c r="A23" s="57" t="s">
        <v>334</v>
      </c>
      <c r="B23" s="73"/>
      <c r="C23" s="73"/>
      <c r="D23" s="73">
        <f>B23+C23</f>
        <v>0</v>
      </c>
      <c r="E23" s="73"/>
      <c r="F23" s="73"/>
      <c r="G23" s="73">
        <f>D23-E23</f>
        <v>0</v>
      </c>
    </row>
    <row r="24" spans="1:7">
      <c r="A24" s="57" t="s">
        <v>335</v>
      </c>
      <c r="B24" s="73">
        <f>B25+B26</f>
        <v>0</v>
      </c>
      <c r="C24" s="73">
        <f>C25+C26</f>
        <v>0</v>
      </c>
      <c r="D24" s="73">
        <f>D25+D26</f>
        <v>0</v>
      </c>
      <c r="E24" s="73">
        <f t="shared" ref="E24:G24" si="4">E25+E26</f>
        <v>0</v>
      </c>
      <c r="F24" s="73">
        <f t="shared" si="4"/>
        <v>0</v>
      </c>
      <c r="G24" s="73">
        <f t="shared" si="4"/>
        <v>0</v>
      </c>
    </row>
    <row r="25" spans="1:7">
      <c r="A25" s="59" t="s">
        <v>336</v>
      </c>
      <c r="B25" s="73"/>
      <c r="C25" s="73"/>
      <c r="D25" s="73">
        <f>B25+C25</f>
        <v>0</v>
      </c>
      <c r="E25" s="73"/>
      <c r="F25" s="73"/>
      <c r="G25" s="73">
        <f>D25-E25</f>
        <v>0</v>
      </c>
    </row>
    <row r="26" spans="1:7">
      <c r="A26" s="59" t="s">
        <v>337</v>
      </c>
      <c r="B26" s="73"/>
      <c r="C26" s="73"/>
      <c r="D26" s="73">
        <f>B26+C26</f>
        <v>0</v>
      </c>
      <c r="E26" s="73"/>
      <c r="F26" s="73"/>
      <c r="G26" s="73">
        <f>D26-E26</f>
        <v>0</v>
      </c>
    </row>
    <row r="27" spans="1:7">
      <c r="A27" s="57" t="s">
        <v>338</v>
      </c>
      <c r="B27" s="73"/>
      <c r="C27" s="73"/>
      <c r="D27" s="73"/>
      <c r="E27" s="73"/>
      <c r="F27" s="73"/>
      <c r="G27" s="73"/>
    </row>
    <row r="28" spans="1:7">
      <c r="A28" s="63" t="s">
        <v>339</v>
      </c>
      <c r="B28" s="73">
        <f>B29+B30</f>
        <v>0</v>
      </c>
      <c r="C28" s="73">
        <f t="shared" ref="C28:G28" si="5">C29+C30</f>
        <v>0</v>
      </c>
      <c r="D28" s="73">
        <f t="shared" si="5"/>
        <v>0</v>
      </c>
      <c r="E28" s="73">
        <f t="shared" si="5"/>
        <v>0</v>
      </c>
      <c r="F28" s="73">
        <f t="shared" si="5"/>
        <v>0</v>
      </c>
      <c r="G28" s="73">
        <f t="shared" si="5"/>
        <v>0</v>
      </c>
    </row>
    <row r="29" spans="1:7">
      <c r="A29" s="59" t="s">
        <v>340</v>
      </c>
      <c r="B29" s="73"/>
      <c r="C29" s="73"/>
      <c r="D29" s="73">
        <f>B29+C29</f>
        <v>0</v>
      </c>
      <c r="E29" s="73"/>
      <c r="F29" s="73"/>
      <c r="G29" s="73">
        <f>D29-E29</f>
        <v>0</v>
      </c>
    </row>
    <row r="30" spans="1:7">
      <c r="A30" s="59" t="s">
        <v>341</v>
      </c>
      <c r="B30" s="73"/>
      <c r="C30" s="73"/>
      <c r="D30" s="73">
        <f>B30+C30</f>
        <v>0</v>
      </c>
      <c r="E30" s="73"/>
      <c r="F30" s="73"/>
      <c r="G30" s="73">
        <f>D30-E30</f>
        <v>0</v>
      </c>
    </row>
    <row r="31" spans="1:7">
      <c r="A31" s="57" t="s">
        <v>342</v>
      </c>
      <c r="B31" s="73"/>
      <c r="C31" s="73"/>
      <c r="D31" s="73">
        <f>B31+C31</f>
        <v>0</v>
      </c>
      <c r="E31" s="73"/>
      <c r="F31" s="73"/>
      <c r="G31" s="73">
        <f>D31-E31</f>
        <v>0</v>
      </c>
    </row>
    <row r="32" spans="1:7">
      <c r="A32" s="67"/>
      <c r="B32" s="75"/>
      <c r="C32" s="75"/>
      <c r="D32" s="75"/>
      <c r="E32" s="75"/>
      <c r="F32" s="75"/>
      <c r="G32" s="75"/>
    </row>
    <row r="33" spans="1:7">
      <c r="A33" s="49" t="s">
        <v>344</v>
      </c>
      <c r="B33" s="72">
        <f>B9+B21</f>
        <v>103369021.59</v>
      </c>
      <c r="C33" s="72">
        <f t="shared" ref="C33:G33" si="6">C9+C21</f>
        <v>1749080.16</v>
      </c>
      <c r="D33" s="72">
        <f t="shared" si="6"/>
        <v>105118101.75</v>
      </c>
      <c r="E33" s="72">
        <f t="shared" si="6"/>
        <v>42264288.850000001</v>
      </c>
      <c r="F33" s="72">
        <f t="shared" si="6"/>
        <v>34494179.299999997</v>
      </c>
      <c r="G33" s="72">
        <f t="shared" si="6"/>
        <v>62853812.899999999</v>
      </c>
    </row>
    <row r="34" spans="1:7">
      <c r="A34" s="24"/>
      <c r="B34" s="77"/>
      <c r="C34" s="77"/>
      <c r="D34" s="77"/>
      <c r="E34" s="77"/>
      <c r="F34" s="77"/>
      <c r="G34" s="77"/>
    </row>
    <row r="39" spans="1:7" ht="15.75">
      <c r="A39" s="26"/>
      <c r="B39" s="27"/>
      <c r="D39" s="26"/>
    </row>
    <row r="40" spans="1:7" ht="15.75">
      <c r="A40" s="26"/>
      <c r="B40" s="27"/>
      <c r="D40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 Castro Delgado</dc:creator>
  <cp:lastModifiedBy>Erendira Castro Delgado</cp:lastModifiedBy>
  <dcterms:created xsi:type="dcterms:W3CDTF">2023-07-31T19:04:07Z</dcterms:created>
  <dcterms:modified xsi:type="dcterms:W3CDTF">2023-07-31T19:06:13Z</dcterms:modified>
</cp:coreProperties>
</file>