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2DO TRIMESTRE 2024\LEY DE DISCIPLINA FINANCIERA\"/>
    </mc:Choice>
  </mc:AlternateContent>
  <xr:revisionPtr revIDLastSave="0" documentId="13_ncr:1_{3448867F-C9F0-4576-B09B-E78118960AA5}" xr6:coauthVersionLast="47" xr6:coauthVersionMax="47" xr10:uidLastSave="{00000000-0000-0000-0000-000000000000}"/>
  <bookViews>
    <workbookView xWindow="-120" yWindow="-120" windowWidth="29040" windowHeight="15840" activeTab="3" xr2:uid="{0997056E-72B7-4668-9232-7594B3306523}"/>
  </bookViews>
  <sheets>
    <sheet name="F6A" sheetId="7" r:id="rId1"/>
    <sheet name="F6B" sheetId="8" r:id="rId2"/>
    <sheet name="F6C" sheetId="9" r:id="rId3"/>
    <sheet name="F6D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8" l="1"/>
  <c r="C31" i="8" s="1"/>
  <c r="D9" i="8"/>
  <c r="D31" i="8" s="1"/>
  <c r="E9" i="8"/>
  <c r="E31" i="8" s="1"/>
  <c r="F9" i="8"/>
  <c r="G9" i="8"/>
  <c r="B9" i="8"/>
  <c r="F31" i="8"/>
  <c r="G31" i="8"/>
  <c r="B21" i="8"/>
  <c r="C21" i="8"/>
  <c r="D21" i="8"/>
  <c r="E21" i="8"/>
  <c r="F21" i="8"/>
  <c r="G21" i="8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76" i="7"/>
  <c r="G73" i="7"/>
  <c r="G74" i="7"/>
  <c r="G71" i="7" s="1"/>
  <c r="G72" i="7"/>
  <c r="G64" i="7"/>
  <c r="G65" i="7"/>
  <c r="G66" i="7"/>
  <c r="G67" i="7"/>
  <c r="G68" i="7"/>
  <c r="G69" i="7"/>
  <c r="G63" i="7"/>
  <c r="G62" i="7" s="1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9" i="9" l="1"/>
  <c r="C9" i="7"/>
  <c r="C43" i="9"/>
  <c r="C77" i="9" s="1"/>
  <c r="B43" i="9"/>
  <c r="D9" i="9"/>
  <c r="E9" i="9"/>
  <c r="G9" i="9"/>
  <c r="B9" i="9"/>
  <c r="D43" i="9"/>
  <c r="E43" i="9"/>
  <c r="G43" i="9"/>
  <c r="G77" i="9" s="1"/>
  <c r="B31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F43" i="9"/>
  <c r="F9" i="9"/>
  <c r="G103" i="7"/>
  <c r="G85" i="7"/>
  <c r="G48" i="7"/>
  <c r="G10" i="7"/>
  <c r="F9" i="7"/>
  <c r="F159" i="7" s="1"/>
  <c r="D9" i="7"/>
  <c r="D77" i="9" l="1"/>
  <c r="E77" i="9"/>
  <c r="C159" i="7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<sst xmlns="http://schemas.openxmlformats.org/spreadsheetml/2006/main" count="496" uniqueCount="294">
  <si>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</si>
  <si>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</si>
  <si>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</si>
  <si>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</si>
  <si>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</si>
  <si>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</si>
  <si>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</si>
  <si>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</si>
  <si>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</si>
  <si>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</si>
  <si>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</si>
  <si>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</si>
  <si>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</si>
  <si>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</si>
  <si>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</si>
  <si>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</si>
  <si>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</si>
  <si>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</si>
  <si>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</si>
  <si>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</si>
  <si>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</si>
  <si>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</si>
  <si>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</si>
  <si>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</si>
  <si>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</si>
  <si>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</si>
  <si>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</si>
  <si>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</si>
  <si>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</si>
  <si>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</si>
  <si>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</si>
  <si>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</si>
  <si>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</si>
  <si>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</si>
  <si>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</si>
  <si>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</si>
  <si>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</si>
  <si>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</si>
  <si>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</si>
  <si>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</si>
  <si>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</si>
  <si>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</si>
  <si>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</si>
  <si>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</si>
  <si>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</si>
  <si>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</si>
  <si>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</si>
  <si>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</si>
  <si>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</si>
  <si>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</si>
  <si>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</si>
  <si>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</si>
  <si>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</si>
  <si>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</si>
  <si>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</si>
  <si>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</si>
  <si>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</si>
  <si>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</si>
  <si>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</si>
  <si>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</si>
  <si>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</si>
  <si>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</si>
  <si>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</si>
  <si>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</si>
  <si>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</si>
  <si>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</si>
  <si>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</si>
  <si>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</si>
  <si>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</si>
  <si>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</si>
  <si>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</si>
  <si>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</si>
  <si>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</si>
  <si>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</si>
  <si>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</si>
  <si>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</si>
  <si>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</si>
  <si>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</si>
  <si>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</si>
  <si>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</si>
  <si>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</si>
  <si>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</si>
  <si>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</si>
  <si>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</si>
  <si>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</si>
  <si>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</si>
  <si>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</si>
  <si>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</si>
  <si>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</si>
  <si>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</si>
  <si>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</si>
  <si>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</si>
  <si>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</si>
  <si>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</si>
  <si>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</si>
  <si>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</si>
  <si>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</si>
  <si>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</si>
  <si>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</si>
  <si>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</si>
  <si>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</si>
  <si>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</si>
  <si>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</si>
  <si>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</si>
  <si>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</si>
  <si>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</si>
  <si>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</si>
  <si>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</si>
  <si>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</si>
  <si>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</si>
  <si>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</si>
  <si>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</si>
  <si>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</si>
  <si>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</si>
  <si>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</si>
  <si>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</si>
  <si>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</si>
  <si>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</si>
  <si>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</si>
  <si>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</si>
  <si>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</si>
  <si>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</si>
  <si>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</si>
  <si>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</si>
  <si>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</si>
  <si>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</si>
  <si>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</si>
  <si>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</si>
  <si>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</si>
  <si>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</si>
  <si>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</si>
  <si>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</si>
  <si>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</si>
  <si>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</si>
  <si>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</si>
  <si>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</si>
  <si>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</si>
  <si>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</si>
  <si>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</si>
  <si>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</si>
  <si>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</si>
  <si>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</si>
  <si>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</si>
  <si>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</si>
  <si>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</si>
  <si>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</si>
  <si>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</si>
  <si>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</si>
  <si>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</si>
  <si>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</si>
  <si>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</si>
  <si>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</si>
  <si>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</si>
  <si>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</si>
  <si>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</si>
  <si>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</si>
  <si>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</si>
  <si>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</si>
  <si>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</si>
  <si>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</si>
  <si>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</si>
  <si>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</si>
  <si>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</si>
  <si>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</si>
  <si>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</si>
  <si>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</si>
  <si>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</si>
  <si>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</si>
  <si>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</si>
  <si>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</si>
  <si>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</si>
  <si>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</si>
  <si>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</si>
  <si>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</si>
  <si>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C.    Contribuciones de Mejoras</t>
  </si>
  <si>
    <t>D.    Derechos</t>
  </si>
  <si>
    <t>G.    Ingresos por Venta de Bienes y Prestación de Servicios</t>
  </si>
  <si>
    <t>H.    Participaciones</t>
  </si>
  <si>
    <t>J.     Transferencias y Asignaciones</t>
  </si>
  <si>
    <t>C.    Fondos Distintos de Aportaciones</t>
  </si>
  <si>
    <t>D.    Transferencias, Asignaciones, Subsidios y Subvenciones, y Pensiones y Jubilaciones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</si>
  <si>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</si>
  <si>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</si>
  <si>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</si>
  <si>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</si>
  <si>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</si>
  <si>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C.    Servicios Generales</t>
  </si>
  <si>
    <t>D.    Transferencias, Asignaciones, Subsidios y Otras Ayudas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</si>
  <si>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</si>
  <si>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</si>
  <si>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</si>
  <si>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</si>
  <si>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</si>
  <si>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</si>
  <si>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</si>
  <si>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</si>
  <si>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</si>
  <si>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</si>
  <si>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</si>
  <si>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</si>
  <si>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</si>
  <si>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</si>
  <si>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t>Formato 7 d) Resultados de Egresos - LDF</t>
  </si>
  <si>
    <t>Resultados de Egresos - LDF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</si>
  <si>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</si>
  <si>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</si>
  <si>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</si>
  <si>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</si>
  <si>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</si>
  <si>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</si>
  <si>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</si>
  <si>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</si>
  <si>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</si>
  <si>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</si>
  <si>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</si>
  <si>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</si>
  <si>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</si>
  <si>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</si>
  <si>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</si>
  <si>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</si>
  <si>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</si>
  <si>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</si>
  <si>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</si>
  <si>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</si>
  <si>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</si>
  <si>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</si>
  <si>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</si>
  <si>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</si>
  <si>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</si>
  <si>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</si>
  <si>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</si>
  <si>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</si>
  <si>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</si>
  <si>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</si>
  <si>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</si>
  <si>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</si>
  <si>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</si>
  <si>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</si>
  <si>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</si>
  <si>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</si>
  <si>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</si>
  <si>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</si>
  <si>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</si>
  <si>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</si>
  <si>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</si>
  <si>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</si>
  <si>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</si>
  <si>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</si>
  <si>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</si>
  <si>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</si>
  <si>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</si>
  <si>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</si>
  <si>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</si>
  <si>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</si>
  <si>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</si>
  <si>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</si>
  <si>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</si>
  <si>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</si>
  <si>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</si>
  <si>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</si>
  <si>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</si>
  <si>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</si>
  <si>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</si>
  <si>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</si>
  <si>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</si>
  <si>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</si>
  <si>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</si>
  <si>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</si>
  <si>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</si>
  <si>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</si>
  <si>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</si>
  <si>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</si>
  <si>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</si>
  <si>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</si>
  <si>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</si>
  <si>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</si>
  <si>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</si>
  <si>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</si>
  <si>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</si>
  <si>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</si>
  <si>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</si>
  <si>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</si>
  <si>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31120M26A010100 GERENCIA GENERAL</t>
  </si>
  <si>
    <t>31120M26A010200 GERENCIA ADMINISTRATIVA</t>
  </si>
  <si>
    <t>31120M26A010300 GERENCIA AGUA POTABLE</t>
  </si>
  <si>
    <t>31120M26A010400 GERENCIA INGENIERIA Y PROYECTOS</t>
  </si>
  <si>
    <t>31120M26A010500 GERENCIA COMERCIAL</t>
  </si>
  <si>
    <t>31120M26A010600 GERENCIA JURIDICO</t>
  </si>
  <si>
    <t>31120M26A010700 GERENCIA CALIDAD DEL AGUA</t>
  </si>
  <si>
    <t>31120M26A010800 PTAR</t>
  </si>
  <si>
    <t>31120M26A010900 GERENCIA ALCANTARILLADO</t>
  </si>
  <si>
    <t>31120M26A011000 GERENCIA MANTENIMIENTO</t>
  </si>
  <si>
    <t>Comité Municipal de Agua Potable y Alcantarillado de Salamanca, Guanajuato.</t>
  </si>
  <si>
    <t>Del 01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</si>
</sst>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13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165" fontId="1" fillId="0" borderId="8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4" xr:uid="{32C1AF17-320E-4748-91B3-FFFB56429EA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7A6FFCB6-F8CD-4CC3-B12C-54BD42129B5A}"/>
    <cellStyle name="Normal 3" xfId="5" xr:uid="{C934F193-37BB-48E8-9615-E140AAC2F8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2984500</xdr:colOff>
      <xdr:row>2</xdr:row>
      <xdr:rowOff>12700</xdr:rowOff>
    </xdr:from>
    <xdr:to>
      <xdr:col>0</xdr:col>
      <xdr:colOff>3508801</xdr:colOff>
      <xdr:row>4</xdr:row>
      <xdr:rowOff>156001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C0111-16B1-439E-A5DB-B3AF36995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84500" y="723900"/>
          <a:ext cx="524301" cy="524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1333500</xdr:colOff>
      <xdr:row>2</xdr:row>
      <xdr:rowOff>38100</xdr:rowOff>
    </xdr:from>
    <xdr:to>
      <xdr:col>0</xdr:col>
      <xdr:colOff>1857801</xdr:colOff>
      <xdr:row>4</xdr:row>
      <xdr:rowOff>181401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5B26AC-23E7-4FD1-9E76-3DA969C8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0" y="749300"/>
          <a:ext cx="524301" cy="524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2501900</xdr:colOff>
      <xdr:row>2</xdr:row>
      <xdr:rowOff>25400</xdr:rowOff>
    </xdr:from>
    <xdr:to>
      <xdr:col>0</xdr:col>
      <xdr:colOff>3026201</xdr:colOff>
      <xdr:row>4</xdr:row>
      <xdr:rowOff>168701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9538E-5AC1-4799-A3A6-21075638B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1900" y="736600"/>
          <a:ext cx="524301" cy="5243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2044700</xdr:colOff>
      <xdr:row>2</xdr:row>
      <xdr:rowOff>25400</xdr:rowOff>
    </xdr:from>
    <xdr:to>
      <xdr:col>0</xdr:col>
      <xdr:colOff>2569001</xdr:colOff>
      <xdr:row>4</xdr:row>
      <xdr:rowOff>168701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A9BC66-387B-46A8-A024-BE50BF0A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4700" y="736600"/>
          <a:ext cx="524301" cy="5243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A5" sqref="A5:G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13" t="s">
        <v>19</v>
      </c>
      <c r="B1" s="97"/>
      <c r="C1" s="97"/>
      <c r="D1" s="97"/>
      <c r="E1" s="97"/>
      <c r="F1" s="97"/>
      <c r="G1" s="98"/>
    </row>
    <row r="2" spans="1:7" x14ac:dyDescent="0.25">
      <c r="A2" s="99" t="s">
        <v>292</v>
      </c>
      <c r="B2" s="100"/>
      <c r="C2" s="100"/>
      <c r="D2" s="100"/>
      <c r="E2" s="100"/>
      <c r="F2" s="100"/>
      <c r="G2" s="101"/>
    </row>
    <row r="3" spans="1:7" x14ac:dyDescent="0.25">
      <c r="A3" s="76" t="s">
        <v>20</v>
      </c>
      <c r="B3" s="76"/>
      <c r="C3" s="76"/>
      <c r="D3" s="76"/>
      <c r="E3" s="76"/>
      <c r="F3" s="76"/>
      <c r="G3" s="76"/>
    </row>
    <row r="4" spans="1:7" x14ac:dyDescent="0.25">
      <c r="A4" s="76" t="s">
        <v>21</v>
      </c>
      <c r="B4" s="76"/>
      <c r="C4" s="76"/>
      <c r="D4" s="76"/>
      <c r="E4" s="76"/>
      <c r="F4" s="76"/>
      <c r="G4" s="76"/>
    </row>
    <row r="5" spans="1:7" x14ac:dyDescent="0.25">
      <c r="A5" s="102" t="s">
        <v>293</v>
      </c>
      <c r="B5" s="103"/>
      <c r="C5" s="103"/>
      <c r="D5" s="103"/>
      <c r="E5" s="103"/>
      <c r="F5" s="103"/>
      <c r="G5" s="104"/>
    </row>
    <row r="6" spans="1:7" x14ac:dyDescent="0.25">
      <c r="A6" s="77" t="s">
        <v>0</v>
      </c>
      <c r="B6" s="77"/>
      <c r="C6" s="77"/>
      <c r="D6" s="77"/>
      <c r="E6" s="77"/>
      <c r="F6" s="77"/>
      <c r="G6" s="77"/>
    </row>
    <row r="7" spans="1:7" x14ac:dyDescent="0.25">
      <c r="A7" s="111" t="s">
        <v>1</v>
      </c>
      <c r="B7" s="111" t="s">
        <v>22</v>
      </c>
      <c r="C7" s="111"/>
      <c r="D7" s="111"/>
      <c r="E7" s="111"/>
      <c r="F7" s="111"/>
      <c r="G7" s="112" t="s">
        <v>23</v>
      </c>
    </row>
    <row r="8" spans="1:7" ht="30" x14ac:dyDescent="0.25">
      <c r="A8" s="111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111"/>
    </row>
    <row r="9" spans="1:7" x14ac:dyDescent="0.25">
      <c r="A9" s="8" t="s">
        <v>28</v>
      </c>
      <c r="B9" s="53">
        <f t="shared" ref="B9:G9" si="0">SUM(B10,B18,B28,B38,B48,B58,B62,B71,B75)</f>
        <v>290247611.93000001</v>
      </c>
      <c r="C9" s="53">
        <f t="shared" si="0"/>
        <v>178452461.19</v>
      </c>
      <c r="D9" s="53">
        <f t="shared" si="0"/>
        <v>468700073.12</v>
      </c>
      <c r="E9" s="53">
        <f t="shared" si="0"/>
        <v>129266151.12999998</v>
      </c>
      <c r="F9" s="53">
        <f t="shared" si="0"/>
        <v>124077177.58999999</v>
      </c>
      <c r="G9" s="53">
        <f t="shared" si="0"/>
        <v>339433921.98999995</v>
      </c>
    </row>
    <row r="10" spans="1:7" x14ac:dyDescent="0.25">
      <c r="A10" s="54" t="s">
        <v>29</v>
      </c>
      <c r="B10" s="53">
        <f t="shared" ref="B10:G10" si="1">SUM(B11:B17)</f>
        <v>120507832.81</v>
      </c>
      <c r="C10" s="53">
        <f t="shared" si="1"/>
        <v>1.3960743672214448E-10</v>
      </c>
      <c r="D10" s="53">
        <f t="shared" si="1"/>
        <v>120507832.81</v>
      </c>
      <c r="E10" s="53">
        <f t="shared" si="1"/>
        <v>52111784.269999996</v>
      </c>
      <c r="F10" s="53">
        <f t="shared" si="1"/>
        <v>52111784.269999996</v>
      </c>
      <c r="G10" s="53">
        <f t="shared" si="1"/>
        <v>68396048.540000007</v>
      </c>
    </row>
    <row r="11" spans="1:7" x14ac:dyDescent="0.25">
      <c r="A11" s="55" t="s">
        <v>30</v>
      </c>
      <c r="B11" s="90">
        <v>65018394.020000003</v>
      </c>
      <c r="C11" s="90">
        <v>901791.75</v>
      </c>
      <c r="D11" s="89">
        <v>65920185.770000003</v>
      </c>
      <c r="E11" s="90">
        <v>29711801.780000001</v>
      </c>
      <c r="F11" s="90">
        <v>29711801.780000001</v>
      </c>
      <c r="G11" s="89">
        <v>36208383.990000002</v>
      </c>
    </row>
    <row r="12" spans="1:7" x14ac:dyDescent="0.25">
      <c r="A12" s="55" t="s">
        <v>31</v>
      </c>
      <c r="B12" s="90">
        <v>108000</v>
      </c>
      <c r="C12" s="90">
        <v>350000</v>
      </c>
      <c r="D12" s="89">
        <v>458000</v>
      </c>
      <c r="E12" s="90">
        <v>150157.82999999999</v>
      </c>
      <c r="F12" s="90">
        <v>150157.82999999999</v>
      </c>
      <c r="G12" s="89">
        <v>307842.17000000004</v>
      </c>
    </row>
    <row r="13" spans="1:7" x14ac:dyDescent="0.25">
      <c r="A13" s="55" t="s">
        <v>32</v>
      </c>
      <c r="B13" s="90">
        <v>13164122.689999999</v>
      </c>
      <c r="C13" s="90">
        <v>-5430.64</v>
      </c>
      <c r="D13" s="89">
        <v>13158692.049999999</v>
      </c>
      <c r="E13" s="90">
        <v>3228540.31</v>
      </c>
      <c r="F13" s="90">
        <v>3228540.31</v>
      </c>
      <c r="G13" s="89">
        <v>9930151.7399999984</v>
      </c>
    </row>
    <row r="14" spans="1:7" x14ac:dyDescent="0.25">
      <c r="A14" s="55" t="s">
        <v>33</v>
      </c>
      <c r="B14" s="90">
        <v>22409675.329999998</v>
      </c>
      <c r="C14" s="90">
        <v>-1249990.71</v>
      </c>
      <c r="D14" s="89">
        <v>21159684.619999997</v>
      </c>
      <c r="E14" s="90">
        <v>8607482.2799999993</v>
      </c>
      <c r="F14" s="90">
        <v>8607482.2799999993</v>
      </c>
      <c r="G14" s="89">
        <v>12552202.339999998</v>
      </c>
    </row>
    <row r="15" spans="1:7" x14ac:dyDescent="0.25">
      <c r="A15" s="55" t="s">
        <v>34</v>
      </c>
      <c r="B15" s="90">
        <v>19632640.77</v>
      </c>
      <c r="C15" s="90">
        <v>3629.6</v>
      </c>
      <c r="D15" s="89">
        <v>19636270.370000001</v>
      </c>
      <c r="E15" s="90">
        <v>10413802.07</v>
      </c>
      <c r="F15" s="90">
        <v>10413802.07</v>
      </c>
      <c r="G15" s="89">
        <v>9222468.3000000007</v>
      </c>
    </row>
    <row r="16" spans="1:7" x14ac:dyDescent="0.25">
      <c r="A16" s="55" t="s">
        <v>35</v>
      </c>
      <c r="B16" s="90">
        <v>175000</v>
      </c>
      <c r="C16" s="90">
        <v>0</v>
      </c>
      <c r="D16" s="89">
        <v>175000</v>
      </c>
      <c r="E16" s="90">
        <v>0</v>
      </c>
      <c r="F16" s="90">
        <v>0</v>
      </c>
      <c r="G16" s="89">
        <v>175000</v>
      </c>
    </row>
    <row r="17" spans="1:7" x14ac:dyDescent="0.25">
      <c r="A17" s="55" t="s">
        <v>36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</row>
    <row r="18" spans="1:7" x14ac:dyDescent="0.25">
      <c r="A18" s="54" t="s">
        <v>37</v>
      </c>
      <c r="B18" s="53">
        <f t="shared" ref="B18:G18" si="2">SUM(B19:B27)</f>
        <v>47260580</v>
      </c>
      <c r="C18" s="53">
        <f t="shared" si="2"/>
        <v>25599503.810000002</v>
      </c>
      <c r="D18" s="53">
        <f t="shared" si="2"/>
        <v>72860083.810000002</v>
      </c>
      <c r="E18" s="53">
        <f t="shared" si="2"/>
        <v>14891014.949999997</v>
      </c>
      <c r="F18" s="53">
        <f t="shared" si="2"/>
        <v>12336779.66</v>
      </c>
      <c r="G18" s="53">
        <f t="shared" si="2"/>
        <v>57969068.859999999</v>
      </c>
    </row>
    <row r="19" spans="1:7" x14ac:dyDescent="0.25">
      <c r="A19" s="55" t="s">
        <v>38</v>
      </c>
      <c r="B19" s="90">
        <v>3496650</v>
      </c>
      <c r="C19" s="90">
        <v>100800</v>
      </c>
      <c r="D19" s="89">
        <v>3597450</v>
      </c>
      <c r="E19" s="90">
        <v>1063342.25</v>
      </c>
      <c r="F19" s="90">
        <v>1063342.25</v>
      </c>
      <c r="G19" s="89">
        <v>2534107.75</v>
      </c>
    </row>
    <row r="20" spans="1:7" x14ac:dyDescent="0.25">
      <c r="A20" s="55" t="s">
        <v>39</v>
      </c>
      <c r="B20" s="90">
        <v>315000</v>
      </c>
      <c r="C20" s="90">
        <v>0</v>
      </c>
      <c r="D20" s="89">
        <v>315000</v>
      </c>
      <c r="E20" s="90">
        <v>121179.71</v>
      </c>
      <c r="F20" s="90">
        <v>126804.25</v>
      </c>
      <c r="G20" s="89">
        <v>193820.28999999998</v>
      </c>
    </row>
    <row r="21" spans="1:7" x14ac:dyDescent="0.25">
      <c r="A21" s="55" t="s">
        <v>40</v>
      </c>
      <c r="B21" s="90">
        <v>363000</v>
      </c>
      <c r="C21" s="90">
        <v>0</v>
      </c>
      <c r="D21" s="89">
        <v>363000</v>
      </c>
      <c r="E21" s="90">
        <v>6436.89</v>
      </c>
      <c r="F21" s="90">
        <v>6436.89</v>
      </c>
      <c r="G21" s="89">
        <v>356563.11</v>
      </c>
    </row>
    <row r="22" spans="1:7" x14ac:dyDescent="0.25">
      <c r="A22" s="55" t="s">
        <v>41</v>
      </c>
      <c r="B22" s="90">
        <v>22433000</v>
      </c>
      <c r="C22" s="90">
        <v>21122470.140000001</v>
      </c>
      <c r="D22" s="89">
        <v>43555470.140000001</v>
      </c>
      <c r="E22" s="90">
        <v>9179199.0299999993</v>
      </c>
      <c r="F22" s="90">
        <v>6892995</v>
      </c>
      <c r="G22" s="89">
        <v>34376271.109999999</v>
      </c>
    </row>
    <row r="23" spans="1:7" x14ac:dyDescent="0.25">
      <c r="A23" s="55" t="s">
        <v>42</v>
      </c>
      <c r="B23" s="90">
        <v>2775550</v>
      </c>
      <c r="C23" s="90">
        <v>203424.8</v>
      </c>
      <c r="D23" s="89">
        <v>2978974.8</v>
      </c>
      <c r="E23" s="90">
        <v>456231.94</v>
      </c>
      <c r="F23" s="90">
        <v>313328.24</v>
      </c>
      <c r="G23" s="89">
        <v>2522742.86</v>
      </c>
    </row>
    <row r="24" spans="1:7" x14ac:dyDescent="0.25">
      <c r="A24" s="55" t="s">
        <v>43</v>
      </c>
      <c r="B24" s="90">
        <v>7145000</v>
      </c>
      <c r="C24" s="90">
        <v>4691575.12</v>
      </c>
      <c r="D24" s="89">
        <v>11836575.120000001</v>
      </c>
      <c r="E24" s="90">
        <v>3076880.35</v>
      </c>
      <c r="F24" s="90">
        <v>3064096.71</v>
      </c>
      <c r="G24" s="89">
        <v>8759694.7700000014</v>
      </c>
    </row>
    <row r="25" spans="1:7" x14ac:dyDescent="0.25">
      <c r="A25" s="55" t="s">
        <v>44</v>
      </c>
      <c r="B25" s="90">
        <v>3566280</v>
      </c>
      <c r="C25" s="90">
        <v>0</v>
      </c>
      <c r="D25" s="89">
        <v>3566280</v>
      </c>
      <c r="E25" s="90">
        <v>42153.279999999999</v>
      </c>
      <c r="F25" s="90">
        <v>42153.279999999999</v>
      </c>
      <c r="G25" s="89">
        <v>3524126.7200000002</v>
      </c>
    </row>
    <row r="26" spans="1:7" x14ac:dyDescent="0.25">
      <c r="A26" s="55" t="s">
        <v>45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</row>
    <row r="27" spans="1:7" x14ac:dyDescent="0.25">
      <c r="A27" s="55" t="s">
        <v>46</v>
      </c>
      <c r="B27" s="90">
        <v>7166100</v>
      </c>
      <c r="C27" s="90">
        <v>-518766.25</v>
      </c>
      <c r="D27" s="89">
        <v>6647333.75</v>
      </c>
      <c r="E27" s="90">
        <v>945591.5</v>
      </c>
      <c r="F27" s="90">
        <v>827623.04</v>
      </c>
      <c r="G27" s="89">
        <v>5701742.25</v>
      </c>
    </row>
    <row r="28" spans="1:7" x14ac:dyDescent="0.25">
      <c r="A28" s="54" t="s">
        <v>47</v>
      </c>
      <c r="B28" s="53">
        <f t="shared" ref="B28:G28" si="3">SUM(B29:B37)</f>
        <v>97770392.299999997</v>
      </c>
      <c r="C28" s="53">
        <f t="shared" si="3"/>
        <v>-2975857.870000001</v>
      </c>
      <c r="D28" s="53">
        <f t="shared" si="3"/>
        <v>94794534.429999992</v>
      </c>
      <c r="E28" s="53">
        <f t="shared" si="3"/>
        <v>34158839.829999998</v>
      </c>
      <c r="F28" s="53">
        <f t="shared" si="3"/>
        <v>31776458.829999998</v>
      </c>
      <c r="G28" s="53">
        <f t="shared" si="3"/>
        <v>60635694.599999994</v>
      </c>
    </row>
    <row r="29" spans="1:7" x14ac:dyDescent="0.25">
      <c r="A29" s="55" t="s">
        <v>48</v>
      </c>
      <c r="B29" s="90">
        <v>46024000</v>
      </c>
      <c r="C29" s="90">
        <v>-12482419.48</v>
      </c>
      <c r="D29" s="89">
        <v>33541580.52</v>
      </c>
      <c r="E29" s="90">
        <v>15735214.550000001</v>
      </c>
      <c r="F29" s="90">
        <v>15735214.550000001</v>
      </c>
      <c r="G29" s="89">
        <v>17806365.969999999</v>
      </c>
    </row>
    <row r="30" spans="1:7" x14ac:dyDescent="0.25">
      <c r="A30" s="55" t="s">
        <v>49</v>
      </c>
      <c r="B30" s="90">
        <v>1876000</v>
      </c>
      <c r="C30" s="90">
        <v>58800</v>
      </c>
      <c r="D30" s="89">
        <v>1934800</v>
      </c>
      <c r="E30" s="90">
        <v>556047.72</v>
      </c>
      <c r="F30" s="90">
        <v>556047.72</v>
      </c>
      <c r="G30" s="89">
        <v>1378752.28</v>
      </c>
    </row>
    <row r="31" spans="1:7" x14ac:dyDescent="0.25">
      <c r="A31" s="55" t="s">
        <v>50</v>
      </c>
      <c r="B31" s="90">
        <v>12445000</v>
      </c>
      <c r="C31" s="90">
        <v>1522460.75</v>
      </c>
      <c r="D31" s="89">
        <v>13967460.75</v>
      </c>
      <c r="E31" s="90">
        <v>5181419.7699999996</v>
      </c>
      <c r="F31" s="90">
        <v>5181419.7699999996</v>
      </c>
      <c r="G31" s="89">
        <v>8786040.9800000004</v>
      </c>
    </row>
    <row r="32" spans="1:7" x14ac:dyDescent="0.25">
      <c r="A32" s="55" t="s">
        <v>51</v>
      </c>
      <c r="B32" s="90">
        <v>3425500</v>
      </c>
      <c r="C32" s="90">
        <v>0</v>
      </c>
      <c r="D32" s="89">
        <v>3425500</v>
      </c>
      <c r="E32" s="90">
        <v>1060291.51</v>
      </c>
      <c r="F32" s="90">
        <v>1061225.51</v>
      </c>
      <c r="G32" s="89">
        <v>2365208.4900000002</v>
      </c>
    </row>
    <row r="33" spans="1:7" ht="14.45" customHeight="1" x14ac:dyDescent="0.25">
      <c r="A33" s="55" t="s">
        <v>52</v>
      </c>
      <c r="B33" s="90">
        <v>12567000</v>
      </c>
      <c r="C33" s="90">
        <v>3980682.86</v>
      </c>
      <c r="D33" s="89">
        <v>16547682.859999999</v>
      </c>
      <c r="E33" s="90">
        <v>3607534</v>
      </c>
      <c r="F33" s="90">
        <v>3607534</v>
      </c>
      <c r="G33" s="89">
        <v>12940148.859999999</v>
      </c>
    </row>
    <row r="34" spans="1:7" ht="14.45" customHeight="1" x14ac:dyDescent="0.25">
      <c r="A34" s="55" t="s">
        <v>53</v>
      </c>
      <c r="B34" s="90">
        <v>2867000</v>
      </c>
      <c r="C34" s="90">
        <v>2299218</v>
      </c>
      <c r="D34" s="89">
        <v>5166218</v>
      </c>
      <c r="E34" s="90">
        <v>1759533.34</v>
      </c>
      <c r="F34" s="90">
        <v>1759533.34</v>
      </c>
      <c r="G34" s="89">
        <v>3406684.66</v>
      </c>
    </row>
    <row r="35" spans="1:7" ht="14.45" customHeight="1" x14ac:dyDescent="0.25">
      <c r="A35" s="55" t="s">
        <v>54</v>
      </c>
      <c r="B35" s="90">
        <v>802000</v>
      </c>
      <c r="C35" s="90">
        <v>0</v>
      </c>
      <c r="D35" s="89">
        <v>802000</v>
      </c>
      <c r="E35" s="90">
        <v>11200.08</v>
      </c>
      <c r="F35" s="90">
        <v>11200.08</v>
      </c>
      <c r="G35" s="89">
        <v>790799.92</v>
      </c>
    </row>
    <row r="36" spans="1:7" ht="14.45" customHeight="1" x14ac:dyDescent="0.25">
      <c r="A36" s="55" t="s">
        <v>55</v>
      </c>
      <c r="B36" s="90">
        <v>435000</v>
      </c>
      <c r="C36" s="90">
        <v>0</v>
      </c>
      <c r="D36" s="89">
        <v>435000</v>
      </c>
      <c r="E36" s="90">
        <v>23498.61</v>
      </c>
      <c r="F36" s="90">
        <v>23498.61</v>
      </c>
      <c r="G36" s="89">
        <v>411501.39</v>
      </c>
    </row>
    <row r="37" spans="1:7" ht="14.45" customHeight="1" x14ac:dyDescent="0.25">
      <c r="A37" s="55" t="s">
        <v>56</v>
      </c>
      <c r="B37" s="90">
        <v>17328892.300000001</v>
      </c>
      <c r="C37" s="90">
        <v>1645400</v>
      </c>
      <c r="D37" s="89">
        <v>18974292.300000001</v>
      </c>
      <c r="E37" s="90">
        <v>6224100.25</v>
      </c>
      <c r="F37" s="90">
        <v>3840785.25</v>
      </c>
      <c r="G37" s="89">
        <v>12750192.050000001</v>
      </c>
    </row>
    <row r="38" spans="1:7" x14ac:dyDescent="0.25">
      <c r="A38" s="54" t="s">
        <v>57</v>
      </c>
      <c r="B38" s="53">
        <f t="shared" ref="B38:G38" si="4">SUM(B39:B47)</f>
        <v>100000</v>
      </c>
      <c r="C38" s="53">
        <f t="shared" si="4"/>
        <v>0</v>
      </c>
      <c r="D38" s="53">
        <f t="shared" si="4"/>
        <v>100000</v>
      </c>
      <c r="E38" s="53">
        <f t="shared" si="4"/>
        <v>0</v>
      </c>
      <c r="F38" s="53">
        <f t="shared" si="4"/>
        <v>0</v>
      </c>
      <c r="G38" s="53">
        <f t="shared" si="4"/>
        <v>100000</v>
      </c>
    </row>
    <row r="39" spans="1:7" x14ac:dyDescent="0.25">
      <c r="A39" s="55" t="s">
        <v>58</v>
      </c>
      <c r="B39" s="89">
        <v>0</v>
      </c>
      <c r="C39" s="89">
        <v>0</v>
      </c>
      <c r="D39" s="89">
        <v>0</v>
      </c>
      <c r="E39" s="89">
        <v>0</v>
      </c>
      <c r="F39" s="89">
        <v>0</v>
      </c>
      <c r="G39" s="89">
        <v>0</v>
      </c>
    </row>
    <row r="40" spans="1:7" x14ac:dyDescent="0.25">
      <c r="A40" s="55" t="s">
        <v>59</v>
      </c>
      <c r="B40" s="89">
        <v>0</v>
      </c>
      <c r="C40" s="89">
        <v>0</v>
      </c>
      <c r="D40" s="89">
        <v>0</v>
      </c>
      <c r="E40" s="89">
        <v>0</v>
      </c>
      <c r="F40" s="89">
        <v>0</v>
      </c>
      <c r="G40" s="89">
        <v>0</v>
      </c>
    </row>
    <row r="41" spans="1:7" x14ac:dyDescent="0.25">
      <c r="A41" s="55" t="s">
        <v>60</v>
      </c>
      <c r="B41" s="89">
        <v>0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</row>
    <row r="42" spans="1:7" x14ac:dyDescent="0.25">
      <c r="A42" s="55" t="s">
        <v>61</v>
      </c>
      <c r="B42" s="90">
        <v>100000</v>
      </c>
      <c r="C42" s="90">
        <v>0</v>
      </c>
      <c r="D42" s="89">
        <v>100000</v>
      </c>
      <c r="E42" s="90">
        <v>0</v>
      </c>
      <c r="F42" s="90">
        <v>0</v>
      </c>
      <c r="G42" s="89">
        <v>100000</v>
      </c>
    </row>
    <row r="43" spans="1:7" x14ac:dyDescent="0.25">
      <c r="A43" s="55" t="s">
        <v>62</v>
      </c>
      <c r="B43" s="89">
        <v>0</v>
      </c>
      <c r="C43" s="89">
        <v>0</v>
      </c>
      <c r="D43" s="89">
        <v>0</v>
      </c>
      <c r="E43" s="89">
        <v>0</v>
      </c>
      <c r="F43" s="89">
        <v>0</v>
      </c>
      <c r="G43" s="89">
        <v>0</v>
      </c>
    </row>
    <row r="44" spans="1:7" x14ac:dyDescent="0.25">
      <c r="A44" s="55" t="s">
        <v>63</v>
      </c>
      <c r="B44" s="89">
        <v>0</v>
      </c>
      <c r="C44" s="89">
        <v>0</v>
      </c>
      <c r="D44" s="89">
        <v>0</v>
      </c>
      <c r="E44" s="89">
        <v>0</v>
      </c>
      <c r="F44" s="89">
        <v>0</v>
      </c>
      <c r="G44" s="89">
        <v>0</v>
      </c>
    </row>
    <row r="45" spans="1:7" x14ac:dyDescent="0.25">
      <c r="A45" s="55" t="s">
        <v>64</v>
      </c>
      <c r="B45" s="89">
        <v>0</v>
      </c>
      <c r="C45" s="89">
        <v>0</v>
      </c>
      <c r="D45" s="89">
        <v>0</v>
      </c>
      <c r="E45" s="89">
        <v>0</v>
      </c>
      <c r="F45" s="89">
        <v>0</v>
      </c>
      <c r="G45" s="89">
        <v>0</v>
      </c>
    </row>
    <row r="46" spans="1:7" x14ac:dyDescent="0.25">
      <c r="A46" s="55" t="s">
        <v>65</v>
      </c>
      <c r="B46" s="89">
        <v>0</v>
      </c>
      <c r="C46" s="89">
        <v>0</v>
      </c>
      <c r="D46" s="89">
        <v>0</v>
      </c>
      <c r="E46" s="89">
        <v>0</v>
      </c>
      <c r="F46" s="89">
        <v>0</v>
      </c>
      <c r="G46" s="89">
        <v>0</v>
      </c>
    </row>
    <row r="47" spans="1:7" x14ac:dyDescent="0.25">
      <c r="A47" s="55" t="s">
        <v>66</v>
      </c>
      <c r="B47" s="89">
        <v>0</v>
      </c>
      <c r="C47" s="89">
        <v>0</v>
      </c>
      <c r="D47" s="89">
        <v>0</v>
      </c>
      <c r="E47" s="89">
        <v>0</v>
      </c>
      <c r="F47" s="89">
        <v>0</v>
      </c>
      <c r="G47" s="89">
        <v>0</v>
      </c>
    </row>
    <row r="48" spans="1:7" x14ac:dyDescent="0.25">
      <c r="A48" s="54" t="s">
        <v>67</v>
      </c>
      <c r="B48" s="53">
        <f t="shared" ref="B48:G48" si="5">SUM(B49:B57)</f>
        <v>10570750</v>
      </c>
      <c r="C48" s="53">
        <f t="shared" si="5"/>
        <v>37718010.669999994</v>
      </c>
      <c r="D48" s="53">
        <f t="shared" si="5"/>
        <v>48288760.669999994</v>
      </c>
      <c r="E48" s="53">
        <f t="shared" si="5"/>
        <v>9570634.9199999999</v>
      </c>
      <c r="F48" s="53">
        <f t="shared" si="5"/>
        <v>9570634.9199999999</v>
      </c>
      <c r="G48" s="53">
        <f t="shared" si="5"/>
        <v>38718125.75</v>
      </c>
    </row>
    <row r="49" spans="1:7" x14ac:dyDescent="0.25">
      <c r="A49" s="55" t="s">
        <v>68</v>
      </c>
      <c r="B49" s="90">
        <v>1130000</v>
      </c>
      <c r="C49" s="90">
        <v>0</v>
      </c>
      <c r="D49" s="89">
        <v>1130000</v>
      </c>
      <c r="E49" s="90">
        <v>249225.96</v>
      </c>
      <c r="F49" s="90">
        <v>249225.96</v>
      </c>
      <c r="G49" s="89">
        <v>880774.04</v>
      </c>
    </row>
    <row r="50" spans="1:7" x14ac:dyDescent="0.25">
      <c r="A50" s="55" t="s">
        <v>69</v>
      </c>
      <c r="B50" s="90">
        <v>220000</v>
      </c>
      <c r="C50" s="90">
        <v>0</v>
      </c>
      <c r="D50" s="89">
        <v>220000</v>
      </c>
      <c r="E50" s="90">
        <v>58648.85</v>
      </c>
      <c r="F50" s="90">
        <v>58648.85</v>
      </c>
      <c r="G50" s="89">
        <v>161351.15</v>
      </c>
    </row>
    <row r="51" spans="1:7" x14ac:dyDescent="0.25">
      <c r="A51" s="55" t="s">
        <v>70</v>
      </c>
      <c r="B51" s="90">
        <v>95000</v>
      </c>
      <c r="C51" s="90">
        <v>0</v>
      </c>
      <c r="D51" s="89">
        <v>95000</v>
      </c>
      <c r="E51" s="90">
        <v>0</v>
      </c>
      <c r="F51" s="90">
        <v>0</v>
      </c>
      <c r="G51" s="89">
        <v>95000</v>
      </c>
    </row>
    <row r="52" spans="1:7" x14ac:dyDescent="0.25">
      <c r="A52" s="55" t="s">
        <v>71</v>
      </c>
      <c r="B52" s="90">
        <v>275250</v>
      </c>
      <c r="C52" s="90">
        <v>20700000</v>
      </c>
      <c r="D52" s="89">
        <v>20975250</v>
      </c>
      <c r="E52" s="90">
        <v>0</v>
      </c>
      <c r="F52" s="90">
        <v>0</v>
      </c>
      <c r="G52" s="89">
        <v>20975250</v>
      </c>
    </row>
    <row r="53" spans="1:7" x14ac:dyDescent="0.25">
      <c r="A53" s="55" t="s">
        <v>72</v>
      </c>
      <c r="B53" s="89">
        <v>0</v>
      </c>
      <c r="C53" s="89">
        <v>0</v>
      </c>
      <c r="D53" s="89">
        <v>0</v>
      </c>
      <c r="E53" s="89">
        <v>0</v>
      </c>
      <c r="F53" s="89">
        <v>0</v>
      </c>
      <c r="G53" s="89">
        <v>0</v>
      </c>
    </row>
    <row r="54" spans="1:7" x14ac:dyDescent="0.25">
      <c r="A54" s="55" t="s">
        <v>73</v>
      </c>
      <c r="B54" s="90">
        <v>7752500</v>
      </c>
      <c r="C54" s="90">
        <v>14553160.119999999</v>
      </c>
      <c r="D54" s="89">
        <v>22305660.119999997</v>
      </c>
      <c r="E54" s="90">
        <v>7897383.5599999996</v>
      </c>
      <c r="F54" s="90">
        <v>7897383.5599999996</v>
      </c>
      <c r="G54" s="89">
        <v>14408276.559999999</v>
      </c>
    </row>
    <row r="55" spans="1:7" x14ac:dyDescent="0.25">
      <c r="A55" s="55" t="s">
        <v>74</v>
      </c>
      <c r="B55" s="89">
        <v>0</v>
      </c>
      <c r="C55" s="89">
        <v>0</v>
      </c>
      <c r="D55" s="89">
        <v>0</v>
      </c>
      <c r="E55" s="89">
        <v>0</v>
      </c>
      <c r="F55" s="89">
        <v>0</v>
      </c>
      <c r="G55" s="89">
        <v>0</v>
      </c>
    </row>
    <row r="56" spans="1:7" x14ac:dyDescent="0.25">
      <c r="A56" s="55" t="s">
        <v>75</v>
      </c>
      <c r="B56" s="90">
        <v>115000</v>
      </c>
      <c r="C56" s="90">
        <v>2344850.5499999998</v>
      </c>
      <c r="D56" s="89">
        <v>2459850.5499999998</v>
      </c>
      <c r="E56" s="90">
        <v>1263850.55</v>
      </c>
      <c r="F56" s="90">
        <v>1263850.55</v>
      </c>
      <c r="G56" s="89">
        <v>1195999.9999999998</v>
      </c>
    </row>
    <row r="57" spans="1:7" x14ac:dyDescent="0.25">
      <c r="A57" s="55" t="s">
        <v>76</v>
      </c>
      <c r="B57" s="90">
        <v>983000</v>
      </c>
      <c r="C57" s="90">
        <v>120000</v>
      </c>
      <c r="D57" s="89">
        <v>1103000</v>
      </c>
      <c r="E57" s="90">
        <v>101526</v>
      </c>
      <c r="F57" s="90">
        <v>101526</v>
      </c>
      <c r="G57" s="89">
        <v>1001474</v>
      </c>
    </row>
    <row r="58" spans="1:7" x14ac:dyDescent="0.25">
      <c r="A58" s="54" t="s">
        <v>77</v>
      </c>
      <c r="B58" s="53">
        <f t="shared" ref="B58:G58" si="6">SUM(B59:B61)</f>
        <v>13700000</v>
      </c>
      <c r="C58" s="53">
        <f t="shared" si="6"/>
        <v>116110804.58</v>
      </c>
      <c r="D58" s="53">
        <f t="shared" si="6"/>
        <v>129810804.58</v>
      </c>
      <c r="E58" s="53">
        <f t="shared" si="6"/>
        <v>18533877.16</v>
      </c>
      <c r="F58" s="53">
        <f t="shared" si="6"/>
        <v>18281519.91</v>
      </c>
      <c r="G58" s="53">
        <f t="shared" si="6"/>
        <v>111276927.41999999</v>
      </c>
    </row>
    <row r="59" spans="1:7" x14ac:dyDescent="0.25">
      <c r="A59" s="55" t="s">
        <v>78</v>
      </c>
      <c r="B59" s="90">
        <v>13200000</v>
      </c>
      <c r="C59" s="90">
        <v>68046569.579999998</v>
      </c>
      <c r="D59" s="89">
        <v>81246569.579999998</v>
      </c>
      <c r="E59" s="90">
        <v>15390559.779999999</v>
      </c>
      <c r="F59" s="90">
        <v>15390559.779999999</v>
      </c>
      <c r="G59" s="89">
        <v>65856009.799999997</v>
      </c>
    </row>
    <row r="60" spans="1:7" x14ac:dyDescent="0.25">
      <c r="A60" s="55" t="s">
        <v>79</v>
      </c>
      <c r="B60" s="90">
        <v>500000</v>
      </c>
      <c r="C60" s="90">
        <v>48064235</v>
      </c>
      <c r="D60" s="89">
        <v>48564235</v>
      </c>
      <c r="E60" s="90">
        <v>3143317.38</v>
      </c>
      <c r="F60" s="90">
        <v>2890960.13</v>
      </c>
      <c r="G60" s="89">
        <v>45420917.619999997</v>
      </c>
    </row>
    <row r="61" spans="1:7" x14ac:dyDescent="0.25">
      <c r="A61" s="55" t="s">
        <v>80</v>
      </c>
      <c r="B61" s="89">
        <v>0</v>
      </c>
      <c r="C61" s="89">
        <v>0</v>
      </c>
      <c r="D61" s="89">
        <v>0</v>
      </c>
      <c r="E61" s="89">
        <v>0</v>
      </c>
      <c r="F61" s="89">
        <v>0</v>
      </c>
      <c r="G61" s="89">
        <v>0</v>
      </c>
    </row>
    <row r="62" spans="1:7" x14ac:dyDescent="0.25">
      <c r="A62" s="54" t="s">
        <v>81</v>
      </c>
      <c r="B62" s="53">
        <f t="shared" ref="B62:G62" si="7">SUM(B63:B67,B69:B70)</f>
        <v>338056.82</v>
      </c>
      <c r="C62" s="53">
        <f t="shared" si="7"/>
        <v>0</v>
      </c>
      <c r="D62" s="53">
        <f t="shared" si="7"/>
        <v>338056.82</v>
      </c>
      <c r="E62" s="53">
        <f t="shared" si="7"/>
        <v>0</v>
      </c>
      <c r="F62" s="53">
        <f t="shared" si="7"/>
        <v>0</v>
      </c>
      <c r="G62" s="53">
        <f t="shared" si="7"/>
        <v>338056.82</v>
      </c>
    </row>
    <row r="63" spans="1:7" x14ac:dyDescent="0.25">
      <c r="A63" s="55" t="s">
        <v>82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>D63-E63</f>
        <v>0</v>
      </c>
    </row>
    <row r="64" spans="1:7" x14ac:dyDescent="0.25">
      <c r="A64" s="55" t="s">
        <v>83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f t="shared" ref="G64:G69" si="8">D64-E64</f>
        <v>0</v>
      </c>
    </row>
    <row r="65" spans="1:7" x14ac:dyDescent="0.25">
      <c r="A65" s="55" t="s">
        <v>84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f t="shared" si="8"/>
        <v>0</v>
      </c>
    </row>
    <row r="66" spans="1:7" x14ac:dyDescent="0.25">
      <c r="A66" s="55" t="s">
        <v>85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f t="shared" si="8"/>
        <v>0</v>
      </c>
    </row>
    <row r="67" spans="1:7" x14ac:dyDescent="0.25">
      <c r="A67" s="55" t="s">
        <v>86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f t="shared" si="8"/>
        <v>0</v>
      </c>
    </row>
    <row r="68" spans="1:7" x14ac:dyDescent="0.25">
      <c r="A68" s="55" t="s">
        <v>87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f t="shared" si="8"/>
        <v>0</v>
      </c>
    </row>
    <row r="69" spans="1:7" x14ac:dyDescent="0.25">
      <c r="A69" s="55" t="s">
        <v>88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f t="shared" si="8"/>
        <v>0</v>
      </c>
    </row>
    <row r="70" spans="1:7" x14ac:dyDescent="0.25">
      <c r="A70" s="55" t="s">
        <v>89</v>
      </c>
      <c r="B70" s="90">
        <v>338056.82</v>
      </c>
      <c r="C70" s="90">
        <v>0</v>
      </c>
      <c r="D70" s="89">
        <v>338056.82</v>
      </c>
      <c r="E70" s="90">
        <v>0</v>
      </c>
      <c r="F70" s="90">
        <v>0</v>
      </c>
      <c r="G70" s="89">
        <v>338056.82</v>
      </c>
    </row>
    <row r="71" spans="1:7" x14ac:dyDescent="0.25">
      <c r="A71" s="54" t="s">
        <v>90</v>
      </c>
      <c r="B71" s="53">
        <f t="shared" ref="B71:G71" si="9">SUM(B72:B74)</f>
        <v>0</v>
      </c>
      <c r="C71" s="53">
        <f t="shared" si="9"/>
        <v>0</v>
      </c>
      <c r="D71" s="53">
        <f t="shared" si="9"/>
        <v>0</v>
      </c>
      <c r="E71" s="53">
        <f t="shared" si="9"/>
        <v>0</v>
      </c>
      <c r="F71" s="53">
        <f t="shared" si="9"/>
        <v>0</v>
      </c>
      <c r="G71" s="53">
        <f t="shared" si="9"/>
        <v>0</v>
      </c>
    </row>
    <row r="72" spans="1:7" x14ac:dyDescent="0.25">
      <c r="A72" s="55" t="s">
        <v>91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f>D72-E72</f>
        <v>0</v>
      </c>
    </row>
    <row r="73" spans="1:7" x14ac:dyDescent="0.25">
      <c r="A73" s="55" t="s">
        <v>92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ref="G73:G74" si="10">D73-E73</f>
        <v>0</v>
      </c>
    </row>
    <row r="74" spans="1:7" x14ac:dyDescent="0.25">
      <c r="A74" s="55" t="s">
        <v>93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10"/>
        <v>0</v>
      </c>
    </row>
    <row r="75" spans="1:7" x14ac:dyDescent="0.25">
      <c r="A75" s="54" t="s">
        <v>94</v>
      </c>
      <c r="B75" s="53">
        <f t="shared" ref="B75:G75" si="11">SUM(B76:B82)</f>
        <v>0</v>
      </c>
      <c r="C75" s="53">
        <f t="shared" si="11"/>
        <v>2000000</v>
      </c>
      <c r="D75" s="53">
        <f t="shared" si="11"/>
        <v>2000000</v>
      </c>
      <c r="E75" s="53">
        <f t="shared" si="11"/>
        <v>0</v>
      </c>
      <c r="F75" s="53">
        <f t="shared" si="11"/>
        <v>0</v>
      </c>
      <c r="G75" s="53">
        <f t="shared" si="11"/>
        <v>2000000</v>
      </c>
    </row>
    <row r="76" spans="1:7" x14ac:dyDescent="0.25">
      <c r="A76" s="55" t="s">
        <v>95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f>D76-E76</f>
        <v>0</v>
      </c>
    </row>
    <row r="77" spans="1:7" x14ac:dyDescent="0.25">
      <c r="A77" s="55" t="s">
        <v>96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f t="shared" ref="G77:G81" si="12">D77-E77</f>
        <v>0</v>
      </c>
    </row>
    <row r="78" spans="1:7" x14ac:dyDescent="0.25">
      <c r="A78" s="55" t="s">
        <v>97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f t="shared" si="12"/>
        <v>0</v>
      </c>
    </row>
    <row r="79" spans="1:7" x14ac:dyDescent="0.25">
      <c r="A79" s="55" t="s">
        <v>98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f t="shared" si="12"/>
        <v>0</v>
      </c>
    </row>
    <row r="80" spans="1:7" x14ac:dyDescent="0.25">
      <c r="A80" s="55" t="s">
        <v>99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f t="shared" si="12"/>
        <v>0</v>
      </c>
    </row>
    <row r="81" spans="1:7" x14ac:dyDescent="0.25">
      <c r="A81" s="55" t="s">
        <v>100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12"/>
        <v>0</v>
      </c>
    </row>
    <row r="82" spans="1:7" x14ac:dyDescent="0.25">
      <c r="A82" s="55" t="s">
        <v>101</v>
      </c>
      <c r="B82" s="90">
        <v>0</v>
      </c>
      <c r="C82" s="90">
        <v>2000000</v>
      </c>
      <c r="D82" s="89">
        <v>2000000</v>
      </c>
      <c r="E82" s="90">
        <v>0</v>
      </c>
      <c r="F82" s="90">
        <v>0</v>
      </c>
      <c r="G82" s="89">
        <v>2000000</v>
      </c>
    </row>
    <row r="83" spans="1:7" x14ac:dyDescent="0.25">
      <c r="A83" s="56"/>
      <c r="B83" s="45"/>
      <c r="C83" s="45"/>
      <c r="D83" s="45"/>
      <c r="E83" s="45"/>
      <c r="F83" s="45"/>
      <c r="G83" s="45"/>
    </row>
    <row r="84" spans="1:7" x14ac:dyDescent="0.25">
      <c r="A84" s="9" t="s">
        <v>102</v>
      </c>
      <c r="B84" s="53">
        <f t="shared" ref="B84:G84" si="13">SUM(B85,B93,B103,B113,B123,B133,B137,B146,B150)</f>
        <v>0</v>
      </c>
      <c r="C84" s="53">
        <f t="shared" si="13"/>
        <v>0</v>
      </c>
      <c r="D84" s="53">
        <f t="shared" si="13"/>
        <v>0</v>
      </c>
      <c r="E84" s="53">
        <f t="shared" si="13"/>
        <v>0</v>
      </c>
      <c r="F84" s="53">
        <f t="shared" si="13"/>
        <v>0</v>
      </c>
      <c r="G84" s="53">
        <f t="shared" si="13"/>
        <v>0</v>
      </c>
    </row>
    <row r="85" spans="1:7" x14ac:dyDescent="0.25">
      <c r="A85" s="54" t="s">
        <v>29</v>
      </c>
      <c r="B85" s="53">
        <f t="shared" ref="B85:G85" si="14">SUM(B86:B92)</f>
        <v>0</v>
      </c>
      <c r="C85" s="53">
        <f t="shared" si="14"/>
        <v>0</v>
      </c>
      <c r="D85" s="53">
        <f t="shared" si="14"/>
        <v>0</v>
      </c>
      <c r="E85" s="53">
        <f t="shared" si="14"/>
        <v>0</v>
      </c>
      <c r="F85" s="53">
        <f t="shared" si="14"/>
        <v>0</v>
      </c>
      <c r="G85" s="53">
        <f t="shared" si="14"/>
        <v>0</v>
      </c>
    </row>
    <row r="86" spans="1:7" x14ac:dyDescent="0.25">
      <c r="A86" s="55" t="s">
        <v>30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f>D86-E86</f>
        <v>0</v>
      </c>
    </row>
    <row r="87" spans="1:7" x14ac:dyDescent="0.25">
      <c r="A87" s="55" t="s">
        <v>31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ref="G87:G92" si="15">D87-E87</f>
        <v>0</v>
      </c>
    </row>
    <row r="88" spans="1:7" x14ac:dyDescent="0.25">
      <c r="A88" s="55" t="s">
        <v>32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15"/>
        <v>0</v>
      </c>
    </row>
    <row r="89" spans="1:7" x14ac:dyDescent="0.25">
      <c r="A89" s="55" t="s">
        <v>33</v>
      </c>
      <c r="B89" s="45">
        <v>0</v>
      </c>
      <c r="C89" s="45">
        <v>0</v>
      </c>
      <c r="D89" s="45">
        <v>0</v>
      </c>
      <c r="E89" s="45">
        <v>0</v>
      </c>
      <c r="F89" s="45">
        <v>0</v>
      </c>
      <c r="G89" s="45">
        <f t="shared" si="15"/>
        <v>0</v>
      </c>
    </row>
    <row r="90" spans="1:7" x14ac:dyDescent="0.25">
      <c r="A90" s="55" t="s">
        <v>34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f t="shared" si="15"/>
        <v>0</v>
      </c>
    </row>
    <row r="91" spans="1:7" x14ac:dyDescent="0.25">
      <c r="A91" s="55" t="s">
        <v>35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15"/>
        <v>0</v>
      </c>
    </row>
    <row r="92" spans="1:7" x14ac:dyDescent="0.25">
      <c r="A92" s="55" t="s">
        <v>36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f t="shared" si="15"/>
        <v>0</v>
      </c>
    </row>
    <row r="93" spans="1:7" x14ac:dyDescent="0.25">
      <c r="A93" s="54" t="s">
        <v>37</v>
      </c>
      <c r="B93" s="53">
        <f t="shared" ref="B93:G93" si="16">SUM(B94:B102)</f>
        <v>0</v>
      </c>
      <c r="C93" s="53">
        <f t="shared" si="16"/>
        <v>0</v>
      </c>
      <c r="D93" s="53">
        <f t="shared" si="16"/>
        <v>0</v>
      </c>
      <c r="E93" s="53">
        <f t="shared" si="16"/>
        <v>0</v>
      </c>
      <c r="F93" s="53">
        <f t="shared" si="16"/>
        <v>0</v>
      </c>
      <c r="G93" s="53">
        <f t="shared" si="16"/>
        <v>0</v>
      </c>
    </row>
    <row r="94" spans="1:7" x14ac:dyDescent="0.25">
      <c r="A94" s="55" t="s">
        <v>38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f>D94-E94</f>
        <v>0</v>
      </c>
    </row>
    <row r="95" spans="1:7" x14ac:dyDescent="0.25">
      <c r="A95" s="55" t="s">
        <v>39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f t="shared" ref="G95:G102" si="17">D95-E95</f>
        <v>0</v>
      </c>
    </row>
    <row r="96" spans="1:7" x14ac:dyDescent="0.25">
      <c r="A96" s="55" t="s">
        <v>40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f t="shared" si="17"/>
        <v>0</v>
      </c>
    </row>
    <row r="97" spans="1:7" x14ac:dyDescent="0.25">
      <c r="A97" s="55" t="s">
        <v>41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f t="shared" si="17"/>
        <v>0</v>
      </c>
    </row>
    <row r="98" spans="1:7" x14ac:dyDescent="0.25">
      <c r="A98" s="57" t="s">
        <v>42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f t="shared" si="17"/>
        <v>0</v>
      </c>
    </row>
    <row r="99" spans="1:7" x14ac:dyDescent="0.25">
      <c r="A99" s="55" t="s">
        <v>43</v>
      </c>
      <c r="B99" s="45">
        <v>0</v>
      </c>
      <c r="C99" s="45">
        <v>0</v>
      </c>
      <c r="D99" s="45">
        <v>0</v>
      </c>
      <c r="E99" s="45">
        <v>0</v>
      </c>
      <c r="F99" s="45">
        <v>0</v>
      </c>
      <c r="G99" s="45">
        <f t="shared" si="17"/>
        <v>0</v>
      </c>
    </row>
    <row r="100" spans="1:7" x14ac:dyDescent="0.25">
      <c r="A100" s="55" t="s">
        <v>44</v>
      </c>
      <c r="B100" s="45">
        <v>0</v>
      </c>
      <c r="C100" s="45">
        <v>0</v>
      </c>
      <c r="D100" s="45">
        <v>0</v>
      </c>
      <c r="E100" s="45">
        <v>0</v>
      </c>
      <c r="F100" s="45">
        <v>0</v>
      </c>
      <c r="G100" s="45">
        <f t="shared" si="17"/>
        <v>0</v>
      </c>
    </row>
    <row r="101" spans="1:7" x14ac:dyDescent="0.25">
      <c r="A101" s="55" t="s">
        <v>45</v>
      </c>
      <c r="B101" s="45">
        <v>0</v>
      </c>
      <c r="C101" s="45">
        <v>0</v>
      </c>
      <c r="D101" s="45">
        <v>0</v>
      </c>
      <c r="E101" s="45">
        <v>0</v>
      </c>
      <c r="F101" s="45">
        <v>0</v>
      </c>
      <c r="G101" s="45">
        <f t="shared" si="17"/>
        <v>0</v>
      </c>
    </row>
    <row r="102" spans="1:7" x14ac:dyDescent="0.25">
      <c r="A102" s="55" t="s">
        <v>46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17"/>
        <v>0</v>
      </c>
    </row>
    <row r="103" spans="1:7" x14ac:dyDescent="0.25">
      <c r="A103" s="54" t="s">
        <v>47</v>
      </c>
      <c r="B103" s="53">
        <f>SUM(B104:B112)</f>
        <v>0</v>
      </c>
      <c r="C103" s="53">
        <f>SUM(C104:C112)</f>
        <v>0</v>
      </c>
      <c r="D103" s="53">
        <v>0</v>
      </c>
      <c r="E103" s="53">
        <f>SUM(E104:E112)</f>
        <v>0</v>
      </c>
      <c r="F103" s="53">
        <f>SUM(F104:F112)</f>
        <v>0</v>
      </c>
      <c r="G103" s="53">
        <f>SUM(G104:G112)</f>
        <v>0</v>
      </c>
    </row>
    <row r="104" spans="1:7" x14ac:dyDescent="0.25">
      <c r="A104" s="55" t="s">
        <v>48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>D104-E104</f>
        <v>0</v>
      </c>
    </row>
    <row r="105" spans="1:7" x14ac:dyDescent="0.25">
      <c r="A105" s="55" t="s">
        <v>49</v>
      </c>
      <c r="B105" s="45">
        <v>0</v>
      </c>
      <c r="C105" s="45">
        <v>0</v>
      </c>
      <c r="D105" s="45">
        <v>0</v>
      </c>
      <c r="E105" s="45">
        <v>0</v>
      </c>
      <c r="F105" s="45">
        <v>0</v>
      </c>
      <c r="G105" s="45">
        <f t="shared" ref="G105:G112" si="18">D105-E105</f>
        <v>0</v>
      </c>
    </row>
    <row r="106" spans="1:7" x14ac:dyDescent="0.25">
      <c r="A106" s="55" t="s">
        <v>50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18"/>
        <v>0</v>
      </c>
    </row>
    <row r="107" spans="1:7" x14ac:dyDescent="0.25">
      <c r="A107" s="55" t="s">
        <v>51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18"/>
        <v>0</v>
      </c>
    </row>
    <row r="108" spans="1:7" x14ac:dyDescent="0.25">
      <c r="A108" s="55" t="s">
        <v>52</v>
      </c>
      <c r="B108" s="45">
        <v>0</v>
      </c>
      <c r="C108" s="45">
        <v>0</v>
      </c>
      <c r="D108" s="45">
        <v>0</v>
      </c>
      <c r="E108" s="45">
        <v>0</v>
      </c>
      <c r="F108" s="45">
        <v>0</v>
      </c>
      <c r="G108" s="45">
        <f t="shared" si="18"/>
        <v>0</v>
      </c>
    </row>
    <row r="109" spans="1:7" x14ac:dyDescent="0.25">
      <c r="A109" s="55" t="s">
        <v>53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18"/>
        <v>0</v>
      </c>
    </row>
    <row r="110" spans="1:7" x14ac:dyDescent="0.25">
      <c r="A110" s="55" t="s">
        <v>54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f t="shared" si="18"/>
        <v>0</v>
      </c>
    </row>
    <row r="111" spans="1:7" x14ac:dyDescent="0.25">
      <c r="A111" s="55" t="s">
        <v>55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f t="shared" si="18"/>
        <v>0</v>
      </c>
    </row>
    <row r="112" spans="1:7" x14ac:dyDescent="0.25">
      <c r="A112" s="55" t="s">
        <v>56</v>
      </c>
      <c r="B112" s="45">
        <v>0</v>
      </c>
      <c r="C112" s="45">
        <v>0</v>
      </c>
      <c r="D112" s="45">
        <v>0</v>
      </c>
      <c r="E112" s="45">
        <v>0</v>
      </c>
      <c r="F112" s="45">
        <v>0</v>
      </c>
      <c r="G112" s="45">
        <f t="shared" si="18"/>
        <v>0</v>
      </c>
    </row>
    <row r="113" spans="1:7" x14ac:dyDescent="0.25">
      <c r="A113" s="54" t="s">
        <v>57</v>
      </c>
      <c r="B113" s="53">
        <f t="shared" ref="B113:G113" si="19">SUM(B114:B122)</f>
        <v>0</v>
      </c>
      <c r="C113" s="53">
        <f t="shared" si="19"/>
        <v>0</v>
      </c>
      <c r="D113" s="53">
        <f t="shared" si="19"/>
        <v>0</v>
      </c>
      <c r="E113" s="53">
        <f t="shared" si="19"/>
        <v>0</v>
      </c>
      <c r="F113" s="53">
        <f t="shared" si="19"/>
        <v>0</v>
      </c>
      <c r="G113" s="53">
        <f t="shared" si="19"/>
        <v>0</v>
      </c>
    </row>
    <row r="114" spans="1:7" x14ac:dyDescent="0.25">
      <c r="A114" s="55" t="s">
        <v>58</v>
      </c>
      <c r="B114" s="45">
        <v>0</v>
      </c>
      <c r="C114" s="45">
        <v>0</v>
      </c>
      <c r="D114" s="45">
        <v>0</v>
      </c>
      <c r="E114" s="45">
        <v>0</v>
      </c>
      <c r="F114" s="45">
        <v>0</v>
      </c>
      <c r="G114" s="45">
        <f>D114-E114</f>
        <v>0</v>
      </c>
    </row>
    <row r="115" spans="1:7" x14ac:dyDescent="0.25">
      <c r="A115" s="55" t="s">
        <v>59</v>
      </c>
      <c r="B115" s="45">
        <v>0</v>
      </c>
      <c r="C115" s="45">
        <v>0</v>
      </c>
      <c r="D115" s="45">
        <v>0</v>
      </c>
      <c r="E115" s="45">
        <v>0</v>
      </c>
      <c r="F115" s="45">
        <v>0</v>
      </c>
      <c r="G115" s="45">
        <f t="shared" ref="G115:G122" si="20">D115-E115</f>
        <v>0</v>
      </c>
    </row>
    <row r="116" spans="1:7" x14ac:dyDescent="0.25">
      <c r="A116" s="55" t="s">
        <v>60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f t="shared" si="20"/>
        <v>0</v>
      </c>
    </row>
    <row r="117" spans="1:7" x14ac:dyDescent="0.25">
      <c r="A117" s="55" t="s">
        <v>61</v>
      </c>
      <c r="B117" s="45">
        <v>0</v>
      </c>
      <c r="C117" s="45">
        <v>0</v>
      </c>
      <c r="D117" s="45">
        <v>0</v>
      </c>
      <c r="E117" s="45">
        <v>0</v>
      </c>
      <c r="F117" s="45">
        <v>0</v>
      </c>
      <c r="G117" s="45">
        <f t="shared" si="20"/>
        <v>0</v>
      </c>
    </row>
    <row r="118" spans="1:7" x14ac:dyDescent="0.25">
      <c r="A118" s="55" t="s">
        <v>62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0"/>
        <v>0</v>
      </c>
    </row>
    <row r="119" spans="1:7" x14ac:dyDescent="0.25">
      <c r="A119" s="55" t="s">
        <v>63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0"/>
        <v>0</v>
      </c>
    </row>
    <row r="120" spans="1:7" x14ac:dyDescent="0.25">
      <c r="A120" s="55" t="s">
        <v>64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f t="shared" si="20"/>
        <v>0</v>
      </c>
    </row>
    <row r="121" spans="1:7" x14ac:dyDescent="0.25">
      <c r="A121" s="55" t="s">
        <v>65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0"/>
        <v>0</v>
      </c>
    </row>
    <row r="122" spans="1:7" x14ac:dyDescent="0.25">
      <c r="A122" s="55" t="s">
        <v>66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0"/>
        <v>0</v>
      </c>
    </row>
    <row r="123" spans="1:7" x14ac:dyDescent="0.25">
      <c r="A123" s="54" t="s">
        <v>67</v>
      </c>
      <c r="B123" s="53">
        <f t="shared" ref="B123:G123" si="21">SUM(B124:B132)</f>
        <v>0</v>
      </c>
      <c r="C123" s="53">
        <f t="shared" si="21"/>
        <v>0</v>
      </c>
      <c r="D123" s="53">
        <f t="shared" si="21"/>
        <v>0</v>
      </c>
      <c r="E123" s="53">
        <f t="shared" si="21"/>
        <v>0</v>
      </c>
      <c r="F123" s="53">
        <f t="shared" si="21"/>
        <v>0</v>
      </c>
      <c r="G123" s="53">
        <f t="shared" si="21"/>
        <v>0</v>
      </c>
    </row>
    <row r="124" spans="1:7" x14ac:dyDescent="0.25">
      <c r="A124" s="55" t="s">
        <v>68</v>
      </c>
      <c r="B124" s="45">
        <v>0</v>
      </c>
      <c r="C124" s="45">
        <v>0</v>
      </c>
      <c r="D124" s="45">
        <v>0</v>
      </c>
      <c r="E124" s="45">
        <v>0</v>
      </c>
      <c r="F124" s="45">
        <v>0</v>
      </c>
      <c r="G124" s="45">
        <f>D124-E124</f>
        <v>0</v>
      </c>
    </row>
    <row r="125" spans="1:7" x14ac:dyDescent="0.25">
      <c r="A125" s="55" t="s">
        <v>69</v>
      </c>
      <c r="B125" s="45">
        <v>0</v>
      </c>
      <c r="C125" s="45">
        <v>0</v>
      </c>
      <c r="D125" s="45">
        <v>0</v>
      </c>
      <c r="E125" s="45">
        <v>0</v>
      </c>
      <c r="F125" s="45">
        <v>0</v>
      </c>
      <c r="G125" s="45">
        <f t="shared" ref="G125:G132" si="22">D125-E125</f>
        <v>0</v>
      </c>
    </row>
    <row r="126" spans="1:7" x14ac:dyDescent="0.25">
      <c r="A126" s="55" t="s">
        <v>70</v>
      </c>
      <c r="B126" s="45">
        <v>0</v>
      </c>
      <c r="C126" s="45">
        <v>0</v>
      </c>
      <c r="D126" s="45">
        <v>0</v>
      </c>
      <c r="E126" s="45">
        <v>0</v>
      </c>
      <c r="F126" s="45">
        <v>0</v>
      </c>
      <c r="G126" s="45">
        <f t="shared" si="22"/>
        <v>0</v>
      </c>
    </row>
    <row r="127" spans="1:7" x14ac:dyDescent="0.25">
      <c r="A127" s="55" t="s">
        <v>71</v>
      </c>
      <c r="B127" s="45">
        <v>0</v>
      </c>
      <c r="C127" s="45">
        <v>0</v>
      </c>
      <c r="D127" s="45">
        <v>0</v>
      </c>
      <c r="E127" s="45">
        <v>0</v>
      </c>
      <c r="F127" s="45">
        <v>0</v>
      </c>
      <c r="G127" s="45">
        <f t="shared" si="22"/>
        <v>0</v>
      </c>
    </row>
    <row r="128" spans="1:7" x14ac:dyDescent="0.25">
      <c r="A128" s="55" t="s">
        <v>72</v>
      </c>
      <c r="B128" s="45">
        <v>0</v>
      </c>
      <c r="C128" s="45">
        <v>0</v>
      </c>
      <c r="D128" s="45">
        <v>0</v>
      </c>
      <c r="E128" s="45">
        <v>0</v>
      </c>
      <c r="F128" s="45">
        <v>0</v>
      </c>
      <c r="G128" s="45">
        <f t="shared" si="22"/>
        <v>0</v>
      </c>
    </row>
    <row r="129" spans="1:7" x14ac:dyDescent="0.25">
      <c r="A129" s="55" t="s">
        <v>73</v>
      </c>
      <c r="B129" s="45">
        <v>0</v>
      </c>
      <c r="C129" s="45">
        <v>0</v>
      </c>
      <c r="D129" s="45">
        <v>0</v>
      </c>
      <c r="E129" s="45">
        <v>0</v>
      </c>
      <c r="F129" s="45">
        <v>0</v>
      </c>
      <c r="G129" s="45">
        <f t="shared" si="22"/>
        <v>0</v>
      </c>
    </row>
    <row r="130" spans="1:7" x14ac:dyDescent="0.25">
      <c r="A130" s="55" t="s">
        <v>74</v>
      </c>
      <c r="B130" s="45">
        <v>0</v>
      </c>
      <c r="C130" s="45">
        <v>0</v>
      </c>
      <c r="D130" s="45">
        <v>0</v>
      </c>
      <c r="E130" s="45">
        <v>0</v>
      </c>
      <c r="F130" s="45">
        <v>0</v>
      </c>
      <c r="G130" s="45">
        <f t="shared" si="22"/>
        <v>0</v>
      </c>
    </row>
    <row r="131" spans="1:7" x14ac:dyDescent="0.25">
      <c r="A131" s="55" t="s">
        <v>75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si="22"/>
        <v>0</v>
      </c>
    </row>
    <row r="132" spans="1:7" x14ac:dyDescent="0.25">
      <c r="A132" s="55" t="s">
        <v>76</v>
      </c>
      <c r="B132" s="45">
        <v>0</v>
      </c>
      <c r="C132" s="45">
        <v>0</v>
      </c>
      <c r="D132" s="45">
        <v>0</v>
      </c>
      <c r="E132" s="45">
        <v>0</v>
      </c>
      <c r="F132" s="45">
        <v>0</v>
      </c>
      <c r="G132" s="45">
        <f t="shared" si="22"/>
        <v>0</v>
      </c>
    </row>
    <row r="133" spans="1:7" x14ac:dyDescent="0.25">
      <c r="A133" s="54" t="s">
        <v>77</v>
      </c>
      <c r="B133" s="53">
        <f t="shared" ref="B133:G133" si="23">SUM(B134:B136)</f>
        <v>0</v>
      </c>
      <c r="C133" s="53">
        <f t="shared" si="23"/>
        <v>0</v>
      </c>
      <c r="D133" s="53">
        <f t="shared" si="23"/>
        <v>0</v>
      </c>
      <c r="E133" s="53">
        <f t="shared" si="23"/>
        <v>0</v>
      </c>
      <c r="F133" s="53">
        <f t="shared" si="23"/>
        <v>0</v>
      </c>
      <c r="G133" s="53">
        <f t="shared" si="23"/>
        <v>0</v>
      </c>
    </row>
    <row r="134" spans="1:7" x14ac:dyDescent="0.25">
      <c r="A134" s="55" t="s">
        <v>78</v>
      </c>
      <c r="B134" s="45">
        <v>0</v>
      </c>
      <c r="C134" s="45">
        <v>0</v>
      </c>
      <c r="D134" s="45">
        <v>0</v>
      </c>
      <c r="E134" s="45">
        <v>0</v>
      </c>
      <c r="F134" s="45">
        <v>0</v>
      </c>
      <c r="G134" s="45">
        <f>D134-E134</f>
        <v>0</v>
      </c>
    </row>
    <row r="135" spans="1:7" x14ac:dyDescent="0.25">
      <c r="A135" s="55" t="s">
        <v>79</v>
      </c>
      <c r="B135" s="45">
        <v>0</v>
      </c>
      <c r="C135" s="45">
        <v>0</v>
      </c>
      <c r="D135" s="45">
        <v>0</v>
      </c>
      <c r="E135" s="45">
        <v>0</v>
      </c>
      <c r="F135" s="45">
        <v>0</v>
      </c>
      <c r="G135" s="45">
        <f t="shared" ref="G135:G136" si="24">D135-E135</f>
        <v>0</v>
      </c>
    </row>
    <row r="136" spans="1:7" x14ac:dyDescent="0.25">
      <c r="A136" s="55" t="s">
        <v>80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24"/>
        <v>0</v>
      </c>
    </row>
    <row r="137" spans="1:7" x14ac:dyDescent="0.25">
      <c r="A137" s="54" t="s">
        <v>81</v>
      </c>
      <c r="B137" s="53">
        <f t="shared" ref="B137:G137" si="25">SUM(B138:B142,B144:B145)</f>
        <v>0</v>
      </c>
      <c r="C137" s="53">
        <f t="shared" si="25"/>
        <v>0</v>
      </c>
      <c r="D137" s="53">
        <f t="shared" si="25"/>
        <v>0</v>
      </c>
      <c r="E137" s="53">
        <f t="shared" si="25"/>
        <v>0</v>
      </c>
      <c r="F137" s="53">
        <f t="shared" si="25"/>
        <v>0</v>
      </c>
      <c r="G137" s="53">
        <f t="shared" si="25"/>
        <v>0</v>
      </c>
    </row>
    <row r="138" spans="1:7" x14ac:dyDescent="0.25">
      <c r="A138" s="55" t="s">
        <v>82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>D138-E138</f>
        <v>0</v>
      </c>
    </row>
    <row r="139" spans="1:7" x14ac:dyDescent="0.25">
      <c r="A139" s="55" t="s">
        <v>83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f t="shared" ref="G139:G145" si="26">D139-E139</f>
        <v>0</v>
      </c>
    </row>
    <row r="140" spans="1:7" x14ac:dyDescent="0.25">
      <c r="A140" s="55" t="s">
        <v>84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26"/>
        <v>0</v>
      </c>
    </row>
    <row r="141" spans="1:7" x14ac:dyDescent="0.25">
      <c r="A141" s="55" t="s">
        <v>85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26"/>
        <v>0</v>
      </c>
    </row>
    <row r="142" spans="1:7" x14ac:dyDescent="0.25">
      <c r="A142" s="55" t="s">
        <v>86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si="26"/>
        <v>0</v>
      </c>
    </row>
    <row r="143" spans="1:7" x14ac:dyDescent="0.25">
      <c r="A143" s="55" t="s">
        <v>87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si="26"/>
        <v>0</v>
      </c>
    </row>
    <row r="144" spans="1:7" x14ac:dyDescent="0.25">
      <c r="A144" s="55" t="s">
        <v>88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26"/>
        <v>0</v>
      </c>
    </row>
    <row r="145" spans="1:7" x14ac:dyDescent="0.25">
      <c r="A145" s="55" t="s">
        <v>89</v>
      </c>
      <c r="B145" s="45">
        <v>0</v>
      </c>
      <c r="C145" s="45">
        <v>0</v>
      </c>
      <c r="D145" s="45">
        <v>0</v>
      </c>
      <c r="E145" s="45">
        <v>0</v>
      </c>
      <c r="F145" s="45">
        <v>0</v>
      </c>
      <c r="G145" s="45">
        <f t="shared" si="26"/>
        <v>0</v>
      </c>
    </row>
    <row r="146" spans="1:7" x14ac:dyDescent="0.25">
      <c r="A146" s="54" t="s">
        <v>90</v>
      </c>
      <c r="B146" s="53">
        <f t="shared" ref="B146:G146" si="27">SUM(B147:B149)</f>
        <v>0</v>
      </c>
      <c r="C146" s="53">
        <f t="shared" si="27"/>
        <v>0</v>
      </c>
      <c r="D146" s="53">
        <f t="shared" si="27"/>
        <v>0</v>
      </c>
      <c r="E146" s="53">
        <f t="shared" si="27"/>
        <v>0</v>
      </c>
      <c r="F146" s="53">
        <f t="shared" si="27"/>
        <v>0</v>
      </c>
      <c r="G146" s="53">
        <f t="shared" si="27"/>
        <v>0</v>
      </c>
    </row>
    <row r="147" spans="1:7" x14ac:dyDescent="0.25">
      <c r="A147" s="55" t="s">
        <v>91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f>D147-E147</f>
        <v>0</v>
      </c>
    </row>
    <row r="148" spans="1:7" x14ac:dyDescent="0.25">
      <c r="A148" s="55" t="s">
        <v>92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G149" si="28">D148-E148</f>
        <v>0</v>
      </c>
    </row>
    <row r="149" spans="1:7" x14ac:dyDescent="0.25">
      <c r="A149" s="55" t="s">
        <v>93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28"/>
        <v>0</v>
      </c>
    </row>
    <row r="150" spans="1:7" x14ac:dyDescent="0.25">
      <c r="A150" s="54" t="s">
        <v>94</v>
      </c>
      <c r="B150" s="53">
        <f t="shared" ref="B150:G150" si="29">SUM(B151:B157)</f>
        <v>0</v>
      </c>
      <c r="C150" s="53">
        <f t="shared" si="29"/>
        <v>0</v>
      </c>
      <c r="D150" s="53">
        <f t="shared" si="29"/>
        <v>0</v>
      </c>
      <c r="E150" s="53">
        <f t="shared" si="29"/>
        <v>0</v>
      </c>
      <c r="F150" s="53">
        <f t="shared" si="29"/>
        <v>0</v>
      </c>
      <c r="G150" s="53">
        <f t="shared" si="29"/>
        <v>0</v>
      </c>
    </row>
    <row r="151" spans="1:7" x14ac:dyDescent="0.25">
      <c r="A151" s="55" t="s">
        <v>95</v>
      </c>
      <c r="B151" s="45">
        <v>0</v>
      </c>
      <c r="C151" s="45">
        <v>0</v>
      </c>
      <c r="D151" s="45">
        <v>0</v>
      </c>
      <c r="E151" s="45">
        <v>0</v>
      </c>
      <c r="F151" s="45">
        <v>0</v>
      </c>
      <c r="G151" s="45">
        <f>D151-E151</f>
        <v>0</v>
      </c>
    </row>
    <row r="152" spans="1:7" x14ac:dyDescent="0.25">
      <c r="A152" s="55" t="s">
        <v>96</v>
      </c>
      <c r="B152" s="45">
        <v>0</v>
      </c>
      <c r="C152" s="45">
        <v>0</v>
      </c>
      <c r="D152" s="45">
        <v>0</v>
      </c>
      <c r="E152" s="45">
        <v>0</v>
      </c>
      <c r="F152" s="45">
        <v>0</v>
      </c>
      <c r="G152" s="45">
        <f t="shared" ref="G152:G157" si="30">D152-E152</f>
        <v>0</v>
      </c>
    </row>
    <row r="153" spans="1:7" x14ac:dyDescent="0.25">
      <c r="A153" s="55" t="s">
        <v>97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30"/>
        <v>0</v>
      </c>
    </row>
    <row r="154" spans="1:7" x14ac:dyDescent="0.25">
      <c r="A154" s="57" t="s">
        <v>98</v>
      </c>
      <c r="B154" s="45">
        <v>0</v>
      </c>
      <c r="C154" s="45">
        <v>0</v>
      </c>
      <c r="D154" s="45">
        <v>0</v>
      </c>
      <c r="E154" s="45">
        <v>0</v>
      </c>
      <c r="F154" s="45">
        <v>0</v>
      </c>
      <c r="G154" s="45">
        <f t="shared" si="30"/>
        <v>0</v>
      </c>
    </row>
    <row r="155" spans="1:7" x14ac:dyDescent="0.25">
      <c r="A155" s="55" t="s">
        <v>99</v>
      </c>
      <c r="B155" s="45">
        <v>0</v>
      </c>
      <c r="C155" s="45">
        <v>0</v>
      </c>
      <c r="D155" s="45">
        <v>0</v>
      </c>
      <c r="E155" s="45">
        <v>0</v>
      </c>
      <c r="F155" s="45">
        <v>0</v>
      </c>
      <c r="G155" s="45">
        <f t="shared" si="30"/>
        <v>0</v>
      </c>
    </row>
    <row r="156" spans="1:7" x14ac:dyDescent="0.25">
      <c r="A156" s="55" t="s">
        <v>100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30"/>
        <v>0</v>
      </c>
    </row>
    <row r="157" spans="1:7" x14ac:dyDescent="0.25">
      <c r="A157" s="55" t="s">
        <v>101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30"/>
        <v>0</v>
      </c>
    </row>
    <row r="158" spans="1:7" x14ac:dyDescent="0.25">
      <c r="A158" s="58"/>
      <c r="B158" s="59"/>
      <c r="C158" s="59"/>
      <c r="D158" s="59"/>
      <c r="E158" s="59"/>
      <c r="F158" s="59"/>
      <c r="G158" s="59"/>
    </row>
    <row r="159" spans="1:7" x14ac:dyDescent="0.25">
      <c r="A159" s="10" t="s">
        <v>103</v>
      </c>
      <c r="B159" s="60">
        <f t="shared" ref="B159:G159" si="31">B9+B84</f>
        <v>290247611.93000001</v>
      </c>
      <c r="C159" s="60">
        <f t="shared" si="31"/>
        <v>178452461.19</v>
      </c>
      <c r="D159" s="60">
        <f t="shared" si="31"/>
        <v>468700073.12</v>
      </c>
      <c r="E159" s="60">
        <f t="shared" si="31"/>
        <v>129266151.12999998</v>
      </c>
      <c r="F159" s="60">
        <f t="shared" si="31"/>
        <v>124077177.58999999</v>
      </c>
      <c r="G159" s="60">
        <f t="shared" si="31"/>
        <v>339433921.98999995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6">
    <mergeCell ref="A7:A8"/>
    <mergeCell ref="B7:F7"/>
    <mergeCell ref="G7:G8"/>
    <mergeCell ref="A1:G1"/>
    <mergeCell ref="A5:G5"/>
    <mergeCell ref="A2:G2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8:F58 B63:G69 B62:F62 B71:F81 B94:F159 B93:C93 E93:F93 B83:F92" unlockedFormula="1"/>
    <ignoredError sqref="G18 G28 G38 G48 G58 G62 G71:G81 G83:G159" formula="1" unlockedFormula="1"/>
    <ignoredError sqref="D93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3" t="s">
        <v>104</v>
      </c>
      <c r="B1" s="114"/>
      <c r="C1" s="114"/>
      <c r="D1" s="114"/>
      <c r="E1" s="114"/>
      <c r="F1" s="114"/>
      <c r="G1" s="115"/>
    </row>
    <row r="2" spans="1:7" ht="15" customHeight="1" x14ac:dyDescent="0.25">
      <c r="A2" s="61" t="s">
        <v>292</v>
      </c>
      <c r="B2" s="62"/>
      <c r="C2" s="62"/>
      <c r="D2" s="62"/>
      <c r="E2" s="62"/>
      <c r="F2" s="62"/>
      <c r="G2" s="63"/>
    </row>
    <row r="3" spans="1:7" ht="15" customHeight="1" x14ac:dyDescent="0.25">
      <c r="A3" s="64" t="s">
        <v>20</v>
      </c>
      <c r="B3" s="65"/>
      <c r="C3" s="65"/>
      <c r="D3" s="65"/>
      <c r="E3" s="65"/>
      <c r="F3" s="65"/>
      <c r="G3" s="66"/>
    </row>
    <row r="4" spans="1:7" ht="15" customHeight="1" x14ac:dyDescent="0.25">
      <c r="A4" s="64" t="s">
        <v>105</v>
      </c>
      <c r="B4" s="65"/>
      <c r="C4" s="65"/>
      <c r="D4" s="65"/>
      <c r="E4" s="65"/>
      <c r="F4" s="65"/>
      <c r="G4" s="66"/>
    </row>
    <row r="5" spans="1:7" ht="15" customHeight="1" x14ac:dyDescent="0.25">
      <c r="A5" s="64" t="s">
        <v>293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" customHeight="1" x14ac:dyDescent="0.25">
      <c r="A7" s="108" t="s">
        <v>1</v>
      </c>
      <c r="B7" s="110" t="s">
        <v>22</v>
      </c>
      <c r="C7" s="110"/>
      <c r="D7" s="110"/>
      <c r="E7" s="110"/>
      <c r="F7" s="110"/>
      <c r="G7" s="112" t="s">
        <v>23</v>
      </c>
    </row>
    <row r="8" spans="1:7" ht="30" x14ac:dyDescent="0.25">
      <c r="A8" s="109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111"/>
    </row>
    <row r="9" spans="1:7" ht="15.75" customHeight="1" x14ac:dyDescent="0.25">
      <c r="A9" s="7" t="s">
        <v>106</v>
      </c>
      <c r="B9" s="11">
        <f>SUM(B10:B19)</f>
        <v>290247611.92999995</v>
      </c>
      <c r="C9" s="11">
        <f t="shared" ref="C9:G9" si="0">SUM(C10:C19)</f>
        <v>178452461.19</v>
      </c>
      <c r="D9" s="11">
        <f t="shared" si="0"/>
        <v>468700073.11999995</v>
      </c>
      <c r="E9" s="11">
        <f t="shared" si="0"/>
        <v>129266151.13000001</v>
      </c>
      <c r="F9" s="11">
        <f t="shared" si="0"/>
        <v>124077177.58999999</v>
      </c>
      <c r="G9" s="11">
        <f t="shared" si="0"/>
        <v>339433921.99000001</v>
      </c>
    </row>
    <row r="10" spans="1:7" x14ac:dyDescent="0.25">
      <c r="A10" s="33" t="s">
        <v>282</v>
      </c>
      <c r="B10" s="92">
        <v>9170729.0199999996</v>
      </c>
      <c r="C10" s="92">
        <v>3161092.22</v>
      </c>
      <c r="D10" s="91">
        <v>12331821.24</v>
      </c>
      <c r="E10" s="92">
        <v>2580773.71</v>
      </c>
      <c r="F10" s="92">
        <v>2580200.4300000002</v>
      </c>
      <c r="G10" s="91">
        <v>9751047.5300000012</v>
      </c>
    </row>
    <row r="11" spans="1:7" x14ac:dyDescent="0.25">
      <c r="A11" s="33" t="s">
        <v>283</v>
      </c>
      <c r="B11" s="92">
        <v>57404649.109999999</v>
      </c>
      <c r="C11" s="92">
        <v>3420780.96</v>
      </c>
      <c r="D11" s="91">
        <v>60825430.07</v>
      </c>
      <c r="E11" s="92">
        <v>23351704.699999999</v>
      </c>
      <c r="F11" s="92">
        <v>23347634.93</v>
      </c>
      <c r="G11" s="91">
        <v>37473725.370000005</v>
      </c>
    </row>
    <row r="12" spans="1:7" x14ac:dyDescent="0.25">
      <c r="A12" s="33" t="s">
        <v>284</v>
      </c>
      <c r="B12" s="92">
        <v>76382178.219999999</v>
      </c>
      <c r="C12" s="92">
        <v>-7913522.3899999997</v>
      </c>
      <c r="D12" s="91">
        <v>68468655.829999998</v>
      </c>
      <c r="E12" s="92">
        <v>27171762.129999999</v>
      </c>
      <c r="F12" s="92">
        <v>24301892.789999999</v>
      </c>
      <c r="G12" s="91">
        <v>41296893.700000003</v>
      </c>
    </row>
    <row r="13" spans="1:7" x14ac:dyDescent="0.25">
      <c r="A13" s="33" t="s">
        <v>285</v>
      </c>
      <c r="B13" s="92">
        <v>30081128.170000002</v>
      </c>
      <c r="C13" s="92">
        <v>156895646.40000001</v>
      </c>
      <c r="D13" s="91">
        <v>186976774.56999999</v>
      </c>
      <c r="E13" s="92">
        <v>30914902.890000001</v>
      </c>
      <c r="F13" s="92">
        <v>30662545.640000001</v>
      </c>
      <c r="G13" s="91">
        <v>156061871.68000001</v>
      </c>
    </row>
    <row r="14" spans="1:7" x14ac:dyDescent="0.25">
      <c r="A14" s="33" t="s">
        <v>286</v>
      </c>
      <c r="B14" s="92">
        <v>29882949.43</v>
      </c>
      <c r="C14" s="92">
        <v>740446.47</v>
      </c>
      <c r="D14" s="91">
        <v>30623395.899999999</v>
      </c>
      <c r="E14" s="92">
        <v>15396133.5</v>
      </c>
      <c r="F14" s="92">
        <v>13738815.91</v>
      </c>
      <c r="G14" s="91">
        <v>15227262.399999999</v>
      </c>
    </row>
    <row r="15" spans="1:7" x14ac:dyDescent="0.25">
      <c r="A15" s="33" t="s">
        <v>287</v>
      </c>
      <c r="B15" s="92">
        <v>3002875</v>
      </c>
      <c r="C15" s="92">
        <v>117265.49</v>
      </c>
      <c r="D15" s="91">
        <v>3120140.49</v>
      </c>
      <c r="E15" s="92">
        <v>1090257.2</v>
      </c>
      <c r="F15" s="92">
        <v>1090257.2</v>
      </c>
      <c r="G15" s="91">
        <v>2029883.2900000003</v>
      </c>
    </row>
    <row r="16" spans="1:7" x14ac:dyDescent="0.25">
      <c r="A16" s="33" t="s">
        <v>288</v>
      </c>
      <c r="B16" s="92">
        <v>8001810.8200000003</v>
      </c>
      <c r="C16" s="92">
        <v>-462454.97</v>
      </c>
      <c r="D16" s="91">
        <v>7539355.8500000006</v>
      </c>
      <c r="E16" s="92">
        <v>1616901.47</v>
      </c>
      <c r="F16" s="92">
        <v>1518281.47</v>
      </c>
      <c r="G16" s="91">
        <v>5922454.3800000008</v>
      </c>
    </row>
    <row r="17" spans="1:7" x14ac:dyDescent="0.25">
      <c r="A17" s="33" t="s">
        <v>289</v>
      </c>
      <c r="B17" s="92">
        <v>18642044.059999999</v>
      </c>
      <c r="C17" s="92">
        <v>-656793.47</v>
      </c>
      <c r="D17" s="91">
        <v>17985250.59</v>
      </c>
      <c r="E17" s="92">
        <v>4228952.45</v>
      </c>
      <c r="F17" s="92">
        <v>4133648.75</v>
      </c>
      <c r="G17" s="91">
        <v>13756298.140000001</v>
      </c>
    </row>
    <row r="18" spans="1:7" x14ac:dyDescent="0.25">
      <c r="A18" s="33" t="s">
        <v>290</v>
      </c>
      <c r="B18" s="92">
        <v>31198602.539999999</v>
      </c>
      <c r="C18" s="92">
        <v>23918559.030000001</v>
      </c>
      <c r="D18" s="91">
        <v>55117161.57</v>
      </c>
      <c r="E18" s="92">
        <v>12702394.74</v>
      </c>
      <c r="F18" s="92">
        <v>12669033.210000001</v>
      </c>
      <c r="G18" s="91">
        <v>42414766.829999998</v>
      </c>
    </row>
    <row r="19" spans="1:7" x14ac:dyDescent="0.25">
      <c r="A19" s="33" t="s">
        <v>291</v>
      </c>
      <c r="B19" s="92">
        <v>26480645.559999999</v>
      </c>
      <c r="C19" s="92">
        <v>-768558.55</v>
      </c>
      <c r="D19" s="91">
        <v>25712087.009999998</v>
      </c>
      <c r="E19" s="92">
        <v>10212368.34</v>
      </c>
      <c r="F19" s="92">
        <v>10034867.26</v>
      </c>
      <c r="G19" s="91">
        <v>15499718.669999998</v>
      </c>
    </row>
    <row r="20" spans="1:7" x14ac:dyDescent="0.25">
      <c r="A20" s="12" t="s">
        <v>2</v>
      </c>
      <c r="B20" s="23"/>
      <c r="C20" s="23"/>
      <c r="D20" s="23"/>
      <c r="E20" s="23"/>
      <c r="F20" s="23"/>
      <c r="G20" s="23"/>
    </row>
    <row r="21" spans="1:7" x14ac:dyDescent="0.25">
      <c r="A21" s="1" t="s">
        <v>115</v>
      </c>
      <c r="B21" s="2">
        <f>SUM(B22:B29)</f>
        <v>0</v>
      </c>
      <c r="C21" s="2">
        <f t="shared" ref="C21:G21" si="1">SUM(C22:C29)</f>
        <v>0</v>
      </c>
      <c r="D21" s="2">
        <f t="shared" si="1"/>
        <v>0</v>
      </c>
      <c r="E21" s="2">
        <f t="shared" si="1"/>
        <v>0</v>
      </c>
      <c r="F21" s="2">
        <f t="shared" si="1"/>
        <v>0</v>
      </c>
      <c r="G21" s="2">
        <f t="shared" si="1"/>
        <v>0</v>
      </c>
    </row>
    <row r="22" spans="1:7" x14ac:dyDescent="0.25">
      <c r="A22" s="33" t="s">
        <v>107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5">
        <v>0</v>
      </c>
    </row>
    <row r="23" spans="1:7" x14ac:dyDescent="0.25">
      <c r="A23" s="33" t="s">
        <v>108</v>
      </c>
      <c r="B23" s="45">
        <v>0</v>
      </c>
      <c r="C23" s="45">
        <v>0</v>
      </c>
      <c r="D23" s="45">
        <v>0</v>
      </c>
      <c r="E23" s="45">
        <v>0</v>
      </c>
      <c r="F23" s="45">
        <v>0</v>
      </c>
      <c r="G23" s="45">
        <v>0</v>
      </c>
    </row>
    <row r="24" spans="1:7" x14ac:dyDescent="0.25">
      <c r="A24" s="33" t="s">
        <v>109</v>
      </c>
      <c r="B24" s="45">
        <v>0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</row>
    <row r="25" spans="1:7" x14ac:dyDescent="0.25">
      <c r="A25" s="33" t="s">
        <v>110</v>
      </c>
      <c r="B25" s="45">
        <v>0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</row>
    <row r="26" spans="1:7" x14ac:dyDescent="0.25">
      <c r="A26" s="33" t="s">
        <v>111</v>
      </c>
      <c r="B26" s="45">
        <v>0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</row>
    <row r="27" spans="1:7" x14ac:dyDescent="0.25">
      <c r="A27" s="33" t="s">
        <v>112</v>
      </c>
      <c r="B27" s="45">
        <v>0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</row>
    <row r="28" spans="1:7" x14ac:dyDescent="0.25">
      <c r="A28" s="33" t="s">
        <v>113</v>
      </c>
      <c r="B28" s="45">
        <v>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</row>
    <row r="29" spans="1:7" x14ac:dyDescent="0.25">
      <c r="A29" s="33" t="s">
        <v>114</v>
      </c>
      <c r="B29" s="45">
        <v>0</v>
      </c>
      <c r="C29" s="45">
        <v>0</v>
      </c>
      <c r="D29" s="45">
        <v>0</v>
      </c>
      <c r="E29" s="45">
        <v>0</v>
      </c>
      <c r="F29" s="45">
        <v>0</v>
      </c>
      <c r="G29" s="45">
        <v>0</v>
      </c>
    </row>
    <row r="30" spans="1:7" x14ac:dyDescent="0.25">
      <c r="A30" s="12" t="s">
        <v>2</v>
      </c>
      <c r="B30" s="23"/>
      <c r="C30" s="23"/>
      <c r="D30" s="23"/>
      <c r="E30" s="23"/>
      <c r="F30" s="23"/>
      <c r="G30" s="23"/>
    </row>
    <row r="31" spans="1:7" x14ac:dyDescent="0.25">
      <c r="A31" s="1" t="s">
        <v>103</v>
      </c>
      <c r="B31" s="2">
        <f>SUM(B21,B9)</f>
        <v>290247611.92999995</v>
      </c>
      <c r="C31" s="2">
        <f t="shared" ref="C31:G31" si="2">SUM(C21,C9)</f>
        <v>178452461.19</v>
      </c>
      <c r="D31" s="2">
        <f t="shared" si="2"/>
        <v>468700073.11999995</v>
      </c>
      <c r="E31" s="2">
        <f t="shared" si="2"/>
        <v>129266151.13000001</v>
      </c>
      <c r="F31" s="2">
        <f t="shared" si="2"/>
        <v>124077177.58999999</v>
      </c>
      <c r="G31" s="2">
        <f t="shared" si="2"/>
        <v>339433921.99000001</v>
      </c>
    </row>
    <row r="32" spans="1:7" x14ac:dyDescent="0.25">
      <c r="A32" s="26"/>
      <c r="B32" s="26"/>
      <c r="C32" s="26"/>
      <c r="D32" s="26"/>
      <c r="E32" s="26"/>
      <c r="F32" s="26"/>
      <c r="G32" s="2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0:G21 B30:G31 B9:G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20:G30 B3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A5" sqref="A5:G5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16" t="s">
        <v>116</v>
      </c>
      <c r="B1" s="117"/>
      <c r="C1" s="117"/>
      <c r="D1" s="117"/>
      <c r="E1" s="117"/>
      <c r="F1" s="117"/>
      <c r="G1" s="117"/>
    </row>
    <row r="2" spans="1:7" x14ac:dyDescent="0.25">
      <c r="A2" s="99" t="s">
        <v>292</v>
      </c>
      <c r="B2" s="100"/>
      <c r="C2" s="100"/>
      <c r="D2" s="100"/>
      <c r="E2" s="100"/>
      <c r="F2" s="100"/>
      <c r="G2" s="101"/>
    </row>
    <row r="3" spans="1:7" x14ac:dyDescent="0.25">
      <c r="A3" s="64" t="s">
        <v>117</v>
      </c>
      <c r="B3" s="65"/>
      <c r="C3" s="65"/>
      <c r="D3" s="65"/>
      <c r="E3" s="65"/>
      <c r="F3" s="65"/>
      <c r="G3" s="66"/>
    </row>
    <row r="4" spans="1:7" x14ac:dyDescent="0.25">
      <c r="A4" s="64" t="s">
        <v>118</v>
      </c>
      <c r="B4" s="65"/>
      <c r="C4" s="65"/>
      <c r="D4" s="65"/>
      <c r="E4" s="65"/>
      <c r="F4" s="65"/>
      <c r="G4" s="66"/>
    </row>
    <row r="5" spans="1:7" x14ac:dyDescent="0.25">
      <c r="A5" s="102" t="s">
        <v>293</v>
      </c>
      <c r="B5" s="103"/>
      <c r="C5" s="103"/>
      <c r="D5" s="103"/>
      <c r="E5" s="103"/>
      <c r="F5" s="103"/>
      <c r="G5" s="104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.75" customHeight="1" x14ac:dyDescent="0.25">
      <c r="A7" s="108" t="s">
        <v>1</v>
      </c>
      <c r="B7" s="105" t="s">
        <v>22</v>
      </c>
      <c r="C7" s="106"/>
      <c r="D7" s="106"/>
      <c r="E7" s="106"/>
      <c r="F7" s="107"/>
      <c r="G7" s="112" t="s">
        <v>119</v>
      </c>
    </row>
    <row r="8" spans="1:7" ht="30" x14ac:dyDescent="0.25">
      <c r="A8" s="109"/>
      <c r="B8" s="6" t="s">
        <v>24</v>
      </c>
      <c r="C8" s="3" t="s">
        <v>120</v>
      </c>
      <c r="D8" s="6" t="s">
        <v>26</v>
      </c>
      <c r="E8" s="6" t="s">
        <v>3</v>
      </c>
      <c r="F8" s="13" t="s">
        <v>4</v>
      </c>
      <c r="G8" s="111"/>
    </row>
    <row r="9" spans="1:7" ht="16.5" customHeight="1" x14ac:dyDescent="0.25">
      <c r="A9" s="7" t="s">
        <v>121</v>
      </c>
      <c r="B9" s="11">
        <f>SUM(B10,B19,B27,B37)</f>
        <v>290247611.93000001</v>
      </c>
      <c r="C9" s="11">
        <f t="shared" ref="C9:G9" si="0">SUM(C10,C19,C27,C37)</f>
        <v>178452461.19</v>
      </c>
      <c r="D9" s="11">
        <f t="shared" si="0"/>
        <v>468700073.12</v>
      </c>
      <c r="E9" s="11">
        <f t="shared" si="0"/>
        <v>129266151.13</v>
      </c>
      <c r="F9" s="11">
        <f t="shared" si="0"/>
        <v>124077177.59</v>
      </c>
      <c r="G9" s="11">
        <f t="shared" si="0"/>
        <v>339433921.99000001</v>
      </c>
    </row>
    <row r="10" spans="1:7" ht="15" customHeight="1" x14ac:dyDescent="0.25">
      <c r="A10" s="28" t="s">
        <v>122</v>
      </c>
      <c r="B10" s="22">
        <f>SUM(B11:B18)</f>
        <v>0</v>
      </c>
      <c r="C10" s="22">
        <f t="shared" ref="C10:G10" si="1">SUM(C11:C18)</f>
        <v>0</v>
      </c>
      <c r="D10" s="22">
        <f t="shared" si="1"/>
        <v>0</v>
      </c>
      <c r="E10" s="22">
        <f t="shared" si="1"/>
        <v>0</v>
      </c>
      <c r="F10" s="22">
        <f t="shared" si="1"/>
        <v>0</v>
      </c>
      <c r="G10" s="22">
        <f t="shared" si="1"/>
        <v>0</v>
      </c>
    </row>
    <row r="11" spans="1:7" x14ac:dyDescent="0.25">
      <c r="A11" s="47" t="s">
        <v>123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x14ac:dyDescent="0.25">
      <c r="A12" s="47" t="s">
        <v>124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5">
      <c r="A13" s="47" t="s">
        <v>125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x14ac:dyDescent="0.25">
      <c r="A14" s="47" t="s">
        <v>126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5">
      <c r="A15" s="47" t="s">
        <v>127</v>
      </c>
      <c r="B15" s="22">
        <v>0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</row>
    <row r="16" spans="1:7" x14ac:dyDescent="0.25">
      <c r="A16" s="47" t="s">
        <v>128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</row>
    <row r="17" spans="1:7" x14ac:dyDescent="0.25">
      <c r="A17" s="47" t="s">
        <v>129</v>
      </c>
      <c r="B17" s="22">
        <v>0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5">
      <c r="A18" s="47" t="s">
        <v>130</v>
      </c>
      <c r="B18" s="22">
        <v>0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</row>
    <row r="19" spans="1:7" x14ac:dyDescent="0.25">
      <c r="A19" s="28" t="s">
        <v>131</v>
      </c>
      <c r="B19" s="22">
        <f>SUM(B20:B26)</f>
        <v>290247611.93000001</v>
      </c>
      <c r="C19" s="22">
        <f t="shared" ref="C19:G19" si="2">SUM(C20:C26)</f>
        <v>178452461.19</v>
      </c>
      <c r="D19" s="22">
        <f t="shared" si="2"/>
        <v>468700073.12</v>
      </c>
      <c r="E19" s="22">
        <f t="shared" si="2"/>
        <v>129266151.13</v>
      </c>
      <c r="F19" s="22">
        <f t="shared" si="2"/>
        <v>124077177.59</v>
      </c>
      <c r="G19" s="22">
        <f t="shared" si="2"/>
        <v>339433921.99000001</v>
      </c>
    </row>
    <row r="20" spans="1:7" x14ac:dyDescent="0.25">
      <c r="A20" s="47" t="s">
        <v>132</v>
      </c>
      <c r="B20" s="94">
        <v>49840646.600000001</v>
      </c>
      <c r="C20" s="94">
        <v>54527117.140000001</v>
      </c>
      <c r="D20" s="93">
        <v>104367763.74000001</v>
      </c>
      <c r="E20" s="94">
        <v>30486342.920000002</v>
      </c>
      <c r="F20" s="94">
        <v>30357677.690000001</v>
      </c>
      <c r="G20" s="93">
        <v>73881420.820000008</v>
      </c>
    </row>
    <row r="21" spans="1:7" x14ac:dyDescent="0.25">
      <c r="A21" s="47" t="s">
        <v>133</v>
      </c>
      <c r="B21" s="94">
        <v>240406965.33000001</v>
      </c>
      <c r="C21" s="94">
        <v>123925344.05</v>
      </c>
      <c r="D21" s="93">
        <v>364332309.38</v>
      </c>
      <c r="E21" s="94">
        <v>98779808.209999993</v>
      </c>
      <c r="F21" s="94">
        <v>93719499.900000006</v>
      </c>
      <c r="G21" s="93">
        <v>265552501.17000002</v>
      </c>
    </row>
    <row r="22" spans="1:7" x14ac:dyDescent="0.25">
      <c r="A22" s="47" t="s">
        <v>134</v>
      </c>
      <c r="B22" s="22">
        <v>0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1:7" x14ac:dyDescent="0.25">
      <c r="A23" s="47" t="s">
        <v>135</v>
      </c>
      <c r="B23" s="22">
        <v>0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5">
      <c r="A24" s="47" t="s">
        <v>136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5">
      <c r="A25" s="47" t="s">
        <v>137</v>
      </c>
      <c r="B25" s="22">
        <v>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</row>
    <row r="26" spans="1:7" x14ac:dyDescent="0.25">
      <c r="A26" s="47" t="s">
        <v>138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5">
      <c r="A27" s="28" t="s">
        <v>139</v>
      </c>
      <c r="B27" s="22">
        <f>SUM(B28:B36)</f>
        <v>0</v>
      </c>
      <c r="C27" s="22">
        <f t="shared" ref="C27:G27" si="3">SUM(C28:C36)</f>
        <v>0</v>
      </c>
      <c r="D27" s="22">
        <f t="shared" si="3"/>
        <v>0</v>
      </c>
      <c r="E27" s="22">
        <f t="shared" si="3"/>
        <v>0</v>
      </c>
      <c r="F27" s="22">
        <f t="shared" si="3"/>
        <v>0</v>
      </c>
      <c r="G27" s="22">
        <f t="shared" si="3"/>
        <v>0</v>
      </c>
    </row>
    <row r="28" spans="1:7" x14ac:dyDescent="0.25">
      <c r="A28" s="50" t="s">
        <v>140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5">
      <c r="A29" s="47" t="s">
        <v>141</v>
      </c>
      <c r="B29" s="22">
        <v>0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5">
      <c r="A30" s="47" t="s">
        <v>142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5">
      <c r="A31" s="47" t="s">
        <v>143</v>
      </c>
      <c r="B31" s="22">
        <v>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5">
      <c r="A32" s="47" t="s">
        <v>144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ht="14.45" customHeight="1" x14ac:dyDescent="0.25">
      <c r="A33" s="47" t="s">
        <v>145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ht="14.45" customHeight="1" x14ac:dyDescent="0.25">
      <c r="A34" s="47" t="s">
        <v>146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ht="14.45" customHeight="1" x14ac:dyDescent="0.25">
      <c r="A35" s="47" t="s">
        <v>147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14.45" customHeight="1" x14ac:dyDescent="0.25">
      <c r="A36" s="47" t="s">
        <v>148</v>
      </c>
      <c r="B36" s="22">
        <v>0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ht="14.45" customHeight="1" x14ac:dyDescent="0.25">
      <c r="A37" s="29" t="s">
        <v>149</v>
      </c>
      <c r="B37" s="22">
        <f>SUM(B38:B41)</f>
        <v>0</v>
      </c>
      <c r="C37" s="22">
        <f t="shared" ref="C37:G37" si="4">SUM(C38:C41)</f>
        <v>0</v>
      </c>
      <c r="D37" s="22">
        <f t="shared" si="4"/>
        <v>0</v>
      </c>
      <c r="E37" s="22">
        <f t="shared" si="4"/>
        <v>0</v>
      </c>
      <c r="F37" s="22">
        <f t="shared" si="4"/>
        <v>0</v>
      </c>
      <c r="G37" s="22">
        <f t="shared" si="4"/>
        <v>0</v>
      </c>
    </row>
    <row r="38" spans="1:7" x14ac:dyDescent="0.25">
      <c r="A38" s="50" t="s">
        <v>150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ht="30" x14ac:dyDescent="0.25">
      <c r="A39" s="50" t="s">
        <v>151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25">
      <c r="A40" s="50" t="s">
        <v>152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25">
      <c r="A41" s="50" t="s">
        <v>153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154</v>
      </c>
      <c r="B43" s="2">
        <f>SUM(B44,B53,B61,B71)</f>
        <v>0</v>
      </c>
      <c r="C43" s="2">
        <f t="shared" ref="C43:G43" si="5">SUM(C44,C53,C61,C71)</f>
        <v>0</v>
      </c>
      <c r="D43" s="2">
        <f t="shared" si="5"/>
        <v>0</v>
      </c>
      <c r="E43" s="2">
        <f t="shared" si="5"/>
        <v>0</v>
      </c>
      <c r="F43" s="2">
        <f t="shared" si="5"/>
        <v>0</v>
      </c>
      <c r="G43" s="2">
        <f t="shared" si="5"/>
        <v>0</v>
      </c>
    </row>
    <row r="44" spans="1:7" x14ac:dyDescent="0.25">
      <c r="A44" s="28" t="s">
        <v>122</v>
      </c>
      <c r="B44" s="22">
        <f>SUM(B45:B52)</f>
        <v>0</v>
      </c>
      <c r="C44" s="22">
        <f t="shared" ref="C44:G44" si="6">SUM(C45:C52)</f>
        <v>0</v>
      </c>
      <c r="D44" s="22">
        <f t="shared" si="6"/>
        <v>0</v>
      </c>
      <c r="E44" s="22">
        <f t="shared" si="6"/>
        <v>0</v>
      </c>
      <c r="F44" s="22">
        <f t="shared" si="6"/>
        <v>0</v>
      </c>
      <c r="G44" s="22">
        <f t="shared" si="6"/>
        <v>0</v>
      </c>
    </row>
    <row r="45" spans="1:7" x14ac:dyDescent="0.25">
      <c r="A45" s="50" t="s">
        <v>123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25">
      <c r="A46" s="50" t="s">
        <v>124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5">
      <c r="A47" s="50" t="s">
        <v>125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5">
      <c r="A48" s="50" t="s">
        <v>126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5">
      <c r="A49" s="50" t="s">
        <v>127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5">
      <c r="A50" s="50" t="s">
        <v>128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5">
      <c r="A51" s="50" t="s">
        <v>129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x14ac:dyDescent="0.25">
      <c r="A52" s="50" t="s">
        <v>130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1:7" x14ac:dyDescent="0.25">
      <c r="A53" s="28" t="s">
        <v>131</v>
      </c>
      <c r="B53" s="22">
        <f>SUM(B54:B60)</f>
        <v>0</v>
      </c>
      <c r="C53" s="22">
        <f t="shared" ref="C53:G53" si="7">SUM(C54:C60)</f>
        <v>0</v>
      </c>
      <c r="D53" s="22">
        <f t="shared" si="7"/>
        <v>0</v>
      </c>
      <c r="E53" s="22">
        <f t="shared" si="7"/>
        <v>0</v>
      </c>
      <c r="F53" s="22">
        <f t="shared" si="7"/>
        <v>0</v>
      </c>
      <c r="G53" s="22">
        <f t="shared" si="7"/>
        <v>0</v>
      </c>
    </row>
    <row r="54" spans="1:7" x14ac:dyDescent="0.25">
      <c r="A54" s="50" t="s">
        <v>132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</row>
    <row r="55" spans="1:7" x14ac:dyDescent="0.25">
      <c r="A55" s="50" t="s">
        <v>133</v>
      </c>
      <c r="B55" s="22">
        <v>0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</row>
    <row r="56" spans="1:7" x14ac:dyDescent="0.25">
      <c r="A56" s="50" t="s">
        <v>134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</row>
    <row r="57" spans="1:7" x14ac:dyDescent="0.25">
      <c r="A57" s="51" t="s">
        <v>135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x14ac:dyDescent="0.25">
      <c r="A58" s="50" t="s">
        <v>136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25">
      <c r="A59" s="50" t="s">
        <v>137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 x14ac:dyDescent="0.25">
      <c r="A60" s="50" t="s">
        <v>138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</row>
    <row r="61" spans="1:7" x14ac:dyDescent="0.25">
      <c r="A61" s="28" t="s">
        <v>139</v>
      </c>
      <c r="B61" s="22">
        <f>SUM(B62:B70)</f>
        <v>0</v>
      </c>
      <c r="C61" s="22">
        <f t="shared" ref="C61:G61" si="8">SUM(C62:C70)</f>
        <v>0</v>
      </c>
      <c r="D61" s="22">
        <f t="shared" si="8"/>
        <v>0</v>
      </c>
      <c r="E61" s="22">
        <f t="shared" si="8"/>
        <v>0</v>
      </c>
      <c r="F61" s="22">
        <f t="shared" si="8"/>
        <v>0</v>
      </c>
      <c r="G61" s="22">
        <f t="shared" si="8"/>
        <v>0</v>
      </c>
    </row>
    <row r="62" spans="1:7" x14ac:dyDescent="0.25">
      <c r="A62" s="50" t="s">
        <v>140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5">
      <c r="A63" s="50" t="s">
        <v>141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</row>
    <row r="64" spans="1:7" x14ac:dyDescent="0.25">
      <c r="A64" s="50" t="s">
        <v>142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</row>
    <row r="65" spans="1:7" x14ac:dyDescent="0.25">
      <c r="A65" s="50" t="s">
        <v>143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</row>
    <row r="66" spans="1:7" x14ac:dyDescent="0.25">
      <c r="A66" s="50" t="s">
        <v>144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</row>
    <row r="67" spans="1:7" x14ac:dyDescent="0.25">
      <c r="A67" s="50" t="s">
        <v>145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</row>
    <row r="68" spans="1:7" x14ac:dyDescent="0.25">
      <c r="A68" s="50" t="s">
        <v>146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</row>
    <row r="69" spans="1:7" x14ac:dyDescent="0.25">
      <c r="A69" s="50" t="s">
        <v>147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</row>
    <row r="70" spans="1:7" x14ac:dyDescent="0.25">
      <c r="A70" s="50" t="s">
        <v>148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25">
      <c r="A71" s="29" t="s">
        <v>149</v>
      </c>
      <c r="B71" s="22">
        <f>SUM(B72:B75)</f>
        <v>0</v>
      </c>
      <c r="C71" s="22">
        <f t="shared" ref="C71:G71" si="9">SUM(C72:C75)</f>
        <v>0</v>
      </c>
      <c r="D71" s="22">
        <f t="shared" si="9"/>
        <v>0</v>
      </c>
      <c r="E71" s="22">
        <f t="shared" si="9"/>
        <v>0</v>
      </c>
      <c r="F71" s="22">
        <f t="shared" si="9"/>
        <v>0</v>
      </c>
      <c r="G71" s="22">
        <f t="shared" si="9"/>
        <v>0</v>
      </c>
    </row>
    <row r="72" spans="1:7" x14ac:dyDescent="0.25">
      <c r="A72" s="50" t="s">
        <v>150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</row>
    <row r="73" spans="1:7" ht="30" x14ac:dyDescent="0.25">
      <c r="A73" s="50" t="s">
        <v>151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</row>
    <row r="74" spans="1:7" x14ac:dyDescent="0.25">
      <c r="A74" s="50" t="s">
        <v>152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5">
      <c r="A75" s="50" t="s">
        <v>153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f>B43+B9</f>
        <v>290247611.93000001</v>
      </c>
      <c r="C77" s="2">
        <f t="shared" ref="C77:G77" si="10">C43+C9</f>
        <v>178452461.19</v>
      </c>
      <c r="D77" s="2">
        <f t="shared" si="10"/>
        <v>468700073.12</v>
      </c>
      <c r="E77" s="2">
        <f t="shared" si="10"/>
        <v>129266151.13</v>
      </c>
      <c r="F77" s="2">
        <f t="shared" si="10"/>
        <v>124077177.59</v>
      </c>
      <c r="G77" s="2">
        <f t="shared" si="10"/>
        <v>339433921.99000001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6">
    <mergeCell ref="A7:A8"/>
    <mergeCell ref="B7:F7"/>
    <mergeCell ref="G7:G8"/>
    <mergeCell ref="A1:G1"/>
    <mergeCell ref="A2:G2"/>
    <mergeCell ref="A5:G5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9 B22:G77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13" t="s">
        <v>155</v>
      </c>
      <c r="B1" s="97"/>
      <c r="C1" s="97"/>
      <c r="D1" s="97"/>
      <c r="E1" s="97"/>
      <c r="F1" s="97"/>
      <c r="G1" s="98"/>
    </row>
    <row r="2" spans="1:7" x14ac:dyDescent="0.25">
      <c r="A2" s="61" t="s">
        <v>292</v>
      </c>
      <c r="B2" s="62"/>
      <c r="C2" s="62"/>
      <c r="D2" s="62"/>
      <c r="E2" s="62"/>
      <c r="F2" s="62"/>
      <c r="G2" s="63"/>
    </row>
    <row r="3" spans="1:7" x14ac:dyDescent="0.25">
      <c r="A3" s="64" t="s">
        <v>20</v>
      </c>
      <c r="B3" s="65"/>
      <c r="C3" s="65"/>
      <c r="D3" s="65"/>
      <c r="E3" s="65"/>
      <c r="F3" s="65"/>
      <c r="G3" s="66"/>
    </row>
    <row r="4" spans="1:7" x14ac:dyDescent="0.25">
      <c r="A4" s="64" t="s">
        <v>156</v>
      </c>
      <c r="B4" s="65"/>
      <c r="C4" s="65"/>
      <c r="D4" s="65"/>
      <c r="E4" s="65"/>
      <c r="F4" s="65"/>
      <c r="G4" s="66"/>
    </row>
    <row r="5" spans="1:7" x14ac:dyDescent="0.25">
      <c r="A5" s="64" t="s">
        <v>293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108" t="s">
        <v>157</v>
      </c>
      <c r="B7" s="111" t="s">
        <v>22</v>
      </c>
      <c r="C7" s="111"/>
      <c r="D7" s="111"/>
      <c r="E7" s="111"/>
      <c r="F7" s="111"/>
      <c r="G7" s="111" t="s">
        <v>23</v>
      </c>
    </row>
    <row r="8" spans="1:7" ht="30" x14ac:dyDescent="0.25">
      <c r="A8" s="109"/>
      <c r="B8" s="3" t="s">
        <v>24</v>
      </c>
      <c r="C8" s="14" t="s">
        <v>120</v>
      </c>
      <c r="D8" s="14" t="s">
        <v>6</v>
      </c>
      <c r="E8" s="14" t="s">
        <v>3</v>
      </c>
      <c r="F8" s="14" t="s">
        <v>4</v>
      </c>
      <c r="G8" s="118"/>
    </row>
    <row r="9" spans="1:7" ht="15.75" customHeight="1" x14ac:dyDescent="0.25">
      <c r="A9" s="7" t="s">
        <v>158</v>
      </c>
      <c r="B9" s="70">
        <f>SUM(B10,B11,B12,B15,B16,B19)</f>
        <v>120507832.81</v>
      </c>
      <c r="C9" s="70">
        <f t="shared" ref="C9:G9" si="0">SUM(C10,C11,C12,C15,C16,C19)</f>
        <v>0</v>
      </c>
      <c r="D9" s="70">
        <f t="shared" si="0"/>
        <v>120507832.81</v>
      </c>
      <c r="E9" s="70">
        <f t="shared" si="0"/>
        <v>52111784.270000003</v>
      </c>
      <c r="F9" s="70">
        <f t="shared" si="0"/>
        <v>52111784.270000003</v>
      </c>
      <c r="G9" s="70">
        <f t="shared" si="0"/>
        <v>68396048.539999992</v>
      </c>
    </row>
    <row r="10" spans="1:7" x14ac:dyDescent="0.25">
      <c r="A10" s="28" t="s">
        <v>159</v>
      </c>
      <c r="B10" s="96">
        <v>120507832.81</v>
      </c>
      <c r="C10" s="96">
        <v>0</v>
      </c>
      <c r="D10" s="95">
        <v>120507832.81</v>
      </c>
      <c r="E10" s="96">
        <v>52111784.270000003</v>
      </c>
      <c r="F10" s="96">
        <v>52111784.270000003</v>
      </c>
      <c r="G10" s="95">
        <v>68396048.539999992</v>
      </c>
    </row>
    <row r="11" spans="1:7" ht="15.75" customHeight="1" x14ac:dyDescent="0.25">
      <c r="A11" s="28" t="s">
        <v>160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9" si="1">D11-E11</f>
        <v>0</v>
      </c>
    </row>
    <row r="12" spans="1:7" x14ac:dyDescent="0.25">
      <c r="A12" s="28" t="s">
        <v>161</v>
      </c>
      <c r="B12" s="46">
        <f>B13+B14</f>
        <v>0</v>
      </c>
      <c r="C12" s="46">
        <f t="shared" ref="C12:G12" si="2">C13+C14</f>
        <v>0</v>
      </c>
      <c r="D12" s="46">
        <f t="shared" si="2"/>
        <v>0</v>
      </c>
      <c r="E12" s="46">
        <f t="shared" si="2"/>
        <v>0</v>
      </c>
      <c r="F12" s="46">
        <f t="shared" si="2"/>
        <v>0</v>
      </c>
      <c r="G12" s="46">
        <f t="shared" si="2"/>
        <v>0</v>
      </c>
    </row>
    <row r="13" spans="1:7" x14ac:dyDescent="0.25">
      <c r="A13" s="47" t="s">
        <v>162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f t="shared" si="1"/>
        <v>0</v>
      </c>
    </row>
    <row r="14" spans="1:7" x14ac:dyDescent="0.25">
      <c r="A14" s="47" t="s">
        <v>163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1"/>
        <v>0</v>
      </c>
    </row>
    <row r="15" spans="1:7" x14ac:dyDescent="0.25">
      <c r="A15" s="28" t="s">
        <v>164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f t="shared" si="1"/>
        <v>0</v>
      </c>
    </row>
    <row r="16" spans="1:7" ht="30" x14ac:dyDescent="0.25">
      <c r="A16" s="29" t="s">
        <v>165</v>
      </c>
      <c r="B16" s="46">
        <f>B17+B18</f>
        <v>0</v>
      </c>
      <c r="C16" s="46">
        <f t="shared" ref="C16:G16" si="3">C17+C18</f>
        <v>0</v>
      </c>
      <c r="D16" s="46">
        <f t="shared" si="3"/>
        <v>0</v>
      </c>
      <c r="E16" s="46">
        <f t="shared" si="3"/>
        <v>0</v>
      </c>
      <c r="F16" s="46">
        <f t="shared" si="3"/>
        <v>0</v>
      </c>
      <c r="G16" s="46">
        <f t="shared" si="3"/>
        <v>0</v>
      </c>
    </row>
    <row r="17" spans="1:7" x14ac:dyDescent="0.25">
      <c r="A17" s="47" t="s">
        <v>166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 t="shared" si="1"/>
        <v>0</v>
      </c>
    </row>
    <row r="18" spans="1:7" x14ac:dyDescent="0.25">
      <c r="A18" s="47" t="s">
        <v>167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si="1"/>
        <v>0</v>
      </c>
    </row>
    <row r="19" spans="1:7" x14ac:dyDescent="0.25">
      <c r="A19" s="28" t="s">
        <v>168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1"/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169</v>
      </c>
      <c r="B21" s="70">
        <f>SUM(B22,B23,B24,B27,B28,B31)</f>
        <v>0</v>
      </c>
      <c r="C21" s="70">
        <f t="shared" ref="C21:F21" si="4">SUM(C22,C23,C24,C27,C28,C31)</f>
        <v>0</v>
      </c>
      <c r="D21" s="70">
        <f t="shared" si="4"/>
        <v>0</v>
      </c>
      <c r="E21" s="70">
        <f t="shared" si="4"/>
        <v>0</v>
      </c>
      <c r="F21" s="70">
        <f t="shared" si="4"/>
        <v>0</v>
      </c>
      <c r="G21" s="70">
        <f>SUM(G22,G23,G24,G27,G28,G31)</f>
        <v>0</v>
      </c>
    </row>
    <row r="22" spans="1:7" x14ac:dyDescent="0.25">
      <c r="A22" s="28" t="s">
        <v>159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6">
        <f t="shared" ref="G22:G31" si="5">D22-E22</f>
        <v>0</v>
      </c>
    </row>
    <row r="23" spans="1:7" x14ac:dyDescent="0.25">
      <c r="A23" s="28" t="s">
        <v>160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5"/>
        <v>0</v>
      </c>
    </row>
    <row r="24" spans="1:7" x14ac:dyDescent="0.25">
      <c r="A24" s="28" t="s">
        <v>161</v>
      </c>
      <c r="B24" s="46">
        <f t="shared" ref="B24:G24" si="6">B25+B26</f>
        <v>0</v>
      </c>
      <c r="C24" s="46">
        <f t="shared" si="6"/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</row>
    <row r="25" spans="1:7" x14ac:dyDescent="0.25">
      <c r="A25" s="47" t="s">
        <v>162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5"/>
        <v>0</v>
      </c>
    </row>
    <row r="26" spans="1:7" x14ac:dyDescent="0.25">
      <c r="A26" s="47" t="s">
        <v>163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5"/>
        <v>0</v>
      </c>
    </row>
    <row r="27" spans="1:7" x14ac:dyDescent="0.25">
      <c r="A27" s="28" t="s">
        <v>164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5"/>
        <v>0</v>
      </c>
    </row>
    <row r="28" spans="1:7" ht="30" x14ac:dyDescent="0.25">
      <c r="A28" s="29" t="s">
        <v>165</v>
      </c>
      <c r="B28" s="46">
        <f t="shared" ref="B28:G28" si="7">B29+B30</f>
        <v>0</v>
      </c>
      <c r="C28" s="46">
        <f t="shared" si="7"/>
        <v>0</v>
      </c>
      <c r="D28" s="46">
        <f t="shared" si="7"/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</row>
    <row r="29" spans="1:7" x14ac:dyDescent="0.25">
      <c r="A29" s="47" t="s">
        <v>166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 t="shared" si="5"/>
        <v>0</v>
      </c>
    </row>
    <row r="30" spans="1:7" x14ac:dyDescent="0.25">
      <c r="A30" s="47" t="s">
        <v>167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si="5"/>
        <v>0</v>
      </c>
    </row>
    <row r="31" spans="1:7" x14ac:dyDescent="0.25">
      <c r="A31" s="28" t="s">
        <v>168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5"/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45" customHeight="1" x14ac:dyDescent="0.25">
      <c r="A33" s="1" t="s">
        <v>170</v>
      </c>
      <c r="B33" s="70">
        <f>B21+B9</f>
        <v>120507832.81</v>
      </c>
      <c r="C33" s="70">
        <f t="shared" ref="C33:G33" si="8">C21+C9</f>
        <v>0</v>
      </c>
      <c r="D33" s="70">
        <f t="shared" si="8"/>
        <v>120507832.81</v>
      </c>
      <c r="E33" s="70">
        <f t="shared" si="8"/>
        <v>52111784.270000003</v>
      </c>
      <c r="F33" s="70">
        <f t="shared" si="8"/>
        <v>52111784.270000003</v>
      </c>
      <c r="G33" s="70">
        <f t="shared" si="8"/>
        <v>68396048.539999992</v>
      </c>
    </row>
    <row r="34" spans="1:7" ht="14.4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3" width="16.42578125" style="39" customWidth="1"/>
    <col min="4" max="4" width="16.28515625" style="39" customWidth="1"/>
    <col min="5" max="5" width="17" style="39" customWidth="1"/>
    <col min="6" max="6" width="14.7109375" style="39" customWidth="1"/>
    <col min="7" max="7" width="15.5703125" style="39" customWidth="1"/>
    <col min="8" max="163" width="11.5703125" style="39"/>
    <col min="164" max="164" width="47.7109375" style="39" customWidth="1"/>
    <col min="165" max="166" width="16.42578125" style="39" customWidth="1"/>
    <col min="167" max="167" width="16.28515625" style="39" customWidth="1"/>
    <col min="168" max="168" width="17" style="39" customWidth="1"/>
    <col min="169" max="169" width="14.7109375" style="39" customWidth="1"/>
    <col min="170" max="170" width="15.5703125" style="39" customWidth="1"/>
    <col min="171" max="419" width="11.5703125" style="39"/>
    <col min="420" max="420" width="47.7109375" style="39" customWidth="1"/>
    <col min="421" max="422" width="16.42578125" style="39" customWidth="1"/>
    <col min="423" max="423" width="16.28515625" style="39" customWidth="1"/>
    <col min="424" max="424" width="17" style="39" customWidth="1"/>
    <col min="425" max="425" width="14.7109375" style="39" customWidth="1"/>
    <col min="426" max="426" width="15.5703125" style="39" customWidth="1"/>
    <col min="427" max="675" width="11.5703125" style="39"/>
    <col min="676" max="676" width="47.7109375" style="39" customWidth="1"/>
    <col min="677" max="678" width="16.42578125" style="39" customWidth="1"/>
    <col min="679" max="679" width="16.28515625" style="39" customWidth="1"/>
    <col min="680" max="680" width="17" style="39" customWidth="1"/>
    <col min="681" max="681" width="14.7109375" style="39" customWidth="1"/>
    <col min="682" max="682" width="15.5703125" style="39" customWidth="1"/>
    <col min="683" max="931" width="11.5703125" style="39"/>
    <col min="932" max="932" width="47.7109375" style="39" customWidth="1"/>
    <col min="933" max="934" width="16.42578125" style="39" customWidth="1"/>
    <col min="935" max="935" width="16.28515625" style="39" customWidth="1"/>
    <col min="936" max="936" width="17" style="39" customWidth="1"/>
    <col min="937" max="937" width="14.7109375" style="39" customWidth="1"/>
    <col min="938" max="938" width="15.5703125" style="39" customWidth="1"/>
    <col min="939" max="1187" width="11.5703125" style="39"/>
    <col min="1188" max="1188" width="47.7109375" style="39" customWidth="1"/>
    <col min="1189" max="1190" width="16.42578125" style="39" customWidth="1"/>
    <col min="1191" max="1191" width="16.28515625" style="39" customWidth="1"/>
    <col min="1192" max="1192" width="17" style="39" customWidth="1"/>
    <col min="1193" max="1193" width="14.7109375" style="39" customWidth="1"/>
    <col min="1194" max="1194" width="15.5703125" style="39" customWidth="1"/>
    <col min="1195" max="1443" width="11.5703125" style="39"/>
    <col min="1444" max="1444" width="47.7109375" style="39" customWidth="1"/>
    <col min="1445" max="1446" width="16.42578125" style="39" customWidth="1"/>
    <col min="1447" max="1447" width="16.28515625" style="39" customWidth="1"/>
    <col min="1448" max="1448" width="17" style="39" customWidth="1"/>
    <col min="1449" max="1449" width="14.7109375" style="39" customWidth="1"/>
    <col min="1450" max="1450" width="15.5703125" style="39" customWidth="1"/>
    <col min="1451" max="1699" width="11.5703125" style="39"/>
    <col min="1700" max="1700" width="47.7109375" style="39" customWidth="1"/>
    <col min="1701" max="1702" width="16.42578125" style="39" customWidth="1"/>
    <col min="1703" max="1703" width="16.28515625" style="39" customWidth="1"/>
    <col min="1704" max="1704" width="17" style="39" customWidth="1"/>
    <col min="1705" max="1705" width="14.7109375" style="39" customWidth="1"/>
    <col min="1706" max="1706" width="15.5703125" style="39" customWidth="1"/>
    <col min="1707" max="1955" width="11.5703125" style="39"/>
    <col min="1956" max="1956" width="47.7109375" style="39" customWidth="1"/>
    <col min="1957" max="1958" width="16.42578125" style="39" customWidth="1"/>
    <col min="1959" max="1959" width="16.28515625" style="39" customWidth="1"/>
    <col min="1960" max="1960" width="17" style="39" customWidth="1"/>
    <col min="1961" max="1961" width="14.7109375" style="39" customWidth="1"/>
    <col min="1962" max="1962" width="15.5703125" style="39" customWidth="1"/>
    <col min="1963" max="2211" width="11.5703125" style="39"/>
    <col min="2212" max="2212" width="47.7109375" style="39" customWidth="1"/>
    <col min="2213" max="2214" width="16.42578125" style="39" customWidth="1"/>
    <col min="2215" max="2215" width="16.28515625" style="39" customWidth="1"/>
    <col min="2216" max="2216" width="17" style="39" customWidth="1"/>
    <col min="2217" max="2217" width="14.7109375" style="39" customWidth="1"/>
    <col min="2218" max="2218" width="15.5703125" style="39" customWidth="1"/>
    <col min="2219" max="2467" width="11.5703125" style="39"/>
    <col min="2468" max="2468" width="47.7109375" style="39" customWidth="1"/>
    <col min="2469" max="2470" width="16.42578125" style="39" customWidth="1"/>
    <col min="2471" max="2471" width="16.28515625" style="39" customWidth="1"/>
    <col min="2472" max="2472" width="17" style="39" customWidth="1"/>
    <col min="2473" max="2473" width="14.7109375" style="39" customWidth="1"/>
    <col min="2474" max="2474" width="15.5703125" style="39" customWidth="1"/>
    <col min="2475" max="2723" width="11.5703125" style="39"/>
    <col min="2724" max="2724" width="47.7109375" style="39" customWidth="1"/>
    <col min="2725" max="2726" width="16.42578125" style="39" customWidth="1"/>
    <col min="2727" max="2727" width="16.28515625" style="39" customWidth="1"/>
    <col min="2728" max="2728" width="17" style="39" customWidth="1"/>
    <col min="2729" max="2729" width="14.7109375" style="39" customWidth="1"/>
    <col min="2730" max="2730" width="15.5703125" style="39" customWidth="1"/>
    <col min="2731" max="2979" width="11.5703125" style="39"/>
    <col min="2980" max="2980" width="47.7109375" style="39" customWidth="1"/>
    <col min="2981" max="2982" width="16.42578125" style="39" customWidth="1"/>
    <col min="2983" max="2983" width="16.28515625" style="39" customWidth="1"/>
    <col min="2984" max="2984" width="17" style="39" customWidth="1"/>
    <col min="2985" max="2985" width="14.7109375" style="39" customWidth="1"/>
    <col min="2986" max="2986" width="15.5703125" style="39" customWidth="1"/>
    <col min="2987" max="3235" width="11.5703125" style="39"/>
    <col min="3236" max="3236" width="47.7109375" style="39" customWidth="1"/>
    <col min="3237" max="3238" width="16.42578125" style="39" customWidth="1"/>
    <col min="3239" max="3239" width="16.28515625" style="39" customWidth="1"/>
    <col min="3240" max="3240" width="17" style="39" customWidth="1"/>
    <col min="3241" max="3241" width="14.7109375" style="39" customWidth="1"/>
    <col min="3242" max="3242" width="15.5703125" style="39" customWidth="1"/>
    <col min="3243" max="3491" width="11.5703125" style="39"/>
    <col min="3492" max="3492" width="47.7109375" style="39" customWidth="1"/>
    <col min="3493" max="3494" width="16.42578125" style="39" customWidth="1"/>
    <col min="3495" max="3495" width="16.28515625" style="39" customWidth="1"/>
    <col min="3496" max="3496" width="17" style="39" customWidth="1"/>
    <col min="3497" max="3497" width="14.7109375" style="39" customWidth="1"/>
    <col min="3498" max="3498" width="15.5703125" style="39" customWidth="1"/>
    <col min="3499" max="3747" width="11.5703125" style="39"/>
    <col min="3748" max="3748" width="47.7109375" style="39" customWidth="1"/>
    <col min="3749" max="3750" width="16.42578125" style="39" customWidth="1"/>
    <col min="3751" max="3751" width="16.28515625" style="39" customWidth="1"/>
    <col min="3752" max="3752" width="17" style="39" customWidth="1"/>
    <col min="3753" max="3753" width="14.7109375" style="39" customWidth="1"/>
    <col min="3754" max="3754" width="15.5703125" style="39" customWidth="1"/>
    <col min="3755" max="4003" width="11.5703125" style="39"/>
    <col min="4004" max="4004" width="47.7109375" style="39" customWidth="1"/>
    <col min="4005" max="4006" width="16.42578125" style="39" customWidth="1"/>
    <col min="4007" max="4007" width="16.28515625" style="39" customWidth="1"/>
    <col min="4008" max="4008" width="17" style="39" customWidth="1"/>
    <col min="4009" max="4009" width="14.7109375" style="39" customWidth="1"/>
    <col min="4010" max="4010" width="15.5703125" style="39" customWidth="1"/>
    <col min="4011" max="4259" width="11.5703125" style="39"/>
    <col min="4260" max="4260" width="47.7109375" style="39" customWidth="1"/>
    <col min="4261" max="4262" width="16.42578125" style="39" customWidth="1"/>
    <col min="4263" max="4263" width="16.28515625" style="39" customWidth="1"/>
    <col min="4264" max="4264" width="17" style="39" customWidth="1"/>
    <col min="4265" max="4265" width="14.7109375" style="39" customWidth="1"/>
    <col min="4266" max="4266" width="15.5703125" style="39" customWidth="1"/>
    <col min="4267" max="4515" width="11.5703125" style="39"/>
    <col min="4516" max="4516" width="47.7109375" style="39" customWidth="1"/>
    <col min="4517" max="4518" width="16.42578125" style="39" customWidth="1"/>
    <col min="4519" max="4519" width="16.28515625" style="39" customWidth="1"/>
    <col min="4520" max="4520" width="17" style="39" customWidth="1"/>
    <col min="4521" max="4521" width="14.7109375" style="39" customWidth="1"/>
    <col min="4522" max="4522" width="15.5703125" style="39" customWidth="1"/>
    <col min="4523" max="4771" width="11.5703125" style="39"/>
    <col min="4772" max="4772" width="47.7109375" style="39" customWidth="1"/>
    <col min="4773" max="4774" width="16.42578125" style="39" customWidth="1"/>
    <col min="4775" max="4775" width="16.28515625" style="39" customWidth="1"/>
    <col min="4776" max="4776" width="17" style="39" customWidth="1"/>
    <col min="4777" max="4777" width="14.7109375" style="39" customWidth="1"/>
    <col min="4778" max="4778" width="15.5703125" style="39" customWidth="1"/>
    <col min="4779" max="5027" width="11.5703125" style="39"/>
    <col min="5028" max="5028" width="47.7109375" style="39" customWidth="1"/>
    <col min="5029" max="5030" width="16.42578125" style="39" customWidth="1"/>
    <col min="5031" max="5031" width="16.28515625" style="39" customWidth="1"/>
    <col min="5032" max="5032" width="17" style="39" customWidth="1"/>
    <col min="5033" max="5033" width="14.7109375" style="39" customWidth="1"/>
    <col min="5034" max="5034" width="15.5703125" style="39" customWidth="1"/>
    <col min="5035" max="5283" width="11.5703125" style="39"/>
    <col min="5284" max="5284" width="47.7109375" style="39" customWidth="1"/>
    <col min="5285" max="5286" width="16.42578125" style="39" customWidth="1"/>
    <col min="5287" max="5287" width="16.28515625" style="39" customWidth="1"/>
    <col min="5288" max="5288" width="17" style="39" customWidth="1"/>
    <col min="5289" max="5289" width="14.7109375" style="39" customWidth="1"/>
    <col min="5290" max="5290" width="15.5703125" style="39" customWidth="1"/>
    <col min="5291" max="5539" width="11.5703125" style="39"/>
    <col min="5540" max="5540" width="47.7109375" style="39" customWidth="1"/>
    <col min="5541" max="5542" width="16.42578125" style="39" customWidth="1"/>
    <col min="5543" max="5543" width="16.28515625" style="39" customWidth="1"/>
    <col min="5544" max="5544" width="17" style="39" customWidth="1"/>
    <col min="5545" max="5545" width="14.7109375" style="39" customWidth="1"/>
    <col min="5546" max="5546" width="15.5703125" style="39" customWidth="1"/>
    <col min="5547" max="5795" width="11.5703125" style="39"/>
    <col min="5796" max="5796" width="47.7109375" style="39" customWidth="1"/>
    <col min="5797" max="5798" width="16.42578125" style="39" customWidth="1"/>
    <col min="5799" max="5799" width="16.28515625" style="39" customWidth="1"/>
    <col min="5800" max="5800" width="17" style="39" customWidth="1"/>
    <col min="5801" max="5801" width="14.7109375" style="39" customWidth="1"/>
    <col min="5802" max="5802" width="15.5703125" style="39" customWidth="1"/>
    <col min="5803" max="6051" width="11.5703125" style="39"/>
    <col min="6052" max="6052" width="47.7109375" style="39" customWidth="1"/>
    <col min="6053" max="6054" width="16.42578125" style="39" customWidth="1"/>
    <col min="6055" max="6055" width="16.28515625" style="39" customWidth="1"/>
    <col min="6056" max="6056" width="17" style="39" customWidth="1"/>
    <col min="6057" max="6057" width="14.7109375" style="39" customWidth="1"/>
    <col min="6058" max="6058" width="15.5703125" style="39" customWidth="1"/>
    <col min="6059" max="6307" width="11.5703125" style="39"/>
    <col min="6308" max="6308" width="47.7109375" style="39" customWidth="1"/>
    <col min="6309" max="6310" width="16.42578125" style="39" customWidth="1"/>
    <col min="6311" max="6311" width="16.28515625" style="39" customWidth="1"/>
    <col min="6312" max="6312" width="17" style="39" customWidth="1"/>
    <col min="6313" max="6313" width="14.7109375" style="39" customWidth="1"/>
    <col min="6314" max="6314" width="15.5703125" style="39" customWidth="1"/>
    <col min="6315" max="6563" width="11.5703125" style="39"/>
    <col min="6564" max="6564" width="47.7109375" style="39" customWidth="1"/>
    <col min="6565" max="6566" width="16.42578125" style="39" customWidth="1"/>
    <col min="6567" max="6567" width="16.28515625" style="39" customWidth="1"/>
    <col min="6568" max="6568" width="17" style="39" customWidth="1"/>
    <col min="6569" max="6569" width="14.7109375" style="39" customWidth="1"/>
    <col min="6570" max="6570" width="15.5703125" style="39" customWidth="1"/>
    <col min="6571" max="6819" width="11.5703125" style="39"/>
    <col min="6820" max="6820" width="47.7109375" style="39" customWidth="1"/>
    <col min="6821" max="6822" width="16.42578125" style="39" customWidth="1"/>
    <col min="6823" max="6823" width="16.28515625" style="39" customWidth="1"/>
    <col min="6824" max="6824" width="17" style="39" customWidth="1"/>
    <col min="6825" max="6825" width="14.7109375" style="39" customWidth="1"/>
    <col min="6826" max="6826" width="15.5703125" style="39" customWidth="1"/>
    <col min="6827" max="7075" width="11.5703125" style="39"/>
    <col min="7076" max="7076" width="47.7109375" style="39" customWidth="1"/>
    <col min="7077" max="7078" width="16.42578125" style="39" customWidth="1"/>
    <col min="7079" max="7079" width="16.28515625" style="39" customWidth="1"/>
    <col min="7080" max="7080" width="17" style="39" customWidth="1"/>
    <col min="7081" max="7081" width="14.7109375" style="39" customWidth="1"/>
    <col min="7082" max="7082" width="15.5703125" style="39" customWidth="1"/>
    <col min="7083" max="7331" width="11.5703125" style="39"/>
    <col min="7332" max="7332" width="47.7109375" style="39" customWidth="1"/>
    <col min="7333" max="7334" width="16.42578125" style="39" customWidth="1"/>
    <col min="7335" max="7335" width="16.28515625" style="39" customWidth="1"/>
    <col min="7336" max="7336" width="17" style="39" customWidth="1"/>
    <col min="7337" max="7337" width="14.7109375" style="39" customWidth="1"/>
    <col min="7338" max="7338" width="15.5703125" style="39" customWidth="1"/>
    <col min="7339" max="7587" width="11.5703125" style="39"/>
    <col min="7588" max="7588" width="47.7109375" style="39" customWidth="1"/>
    <col min="7589" max="7590" width="16.42578125" style="39" customWidth="1"/>
    <col min="7591" max="7591" width="16.28515625" style="39" customWidth="1"/>
    <col min="7592" max="7592" width="17" style="39" customWidth="1"/>
    <col min="7593" max="7593" width="14.7109375" style="39" customWidth="1"/>
    <col min="7594" max="7594" width="15.5703125" style="39" customWidth="1"/>
    <col min="7595" max="7843" width="11.5703125" style="39"/>
    <col min="7844" max="7844" width="47.7109375" style="39" customWidth="1"/>
    <col min="7845" max="7846" width="16.42578125" style="39" customWidth="1"/>
    <col min="7847" max="7847" width="16.28515625" style="39" customWidth="1"/>
    <col min="7848" max="7848" width="17" style="39" customWidth="1"/>
    <col min="7849" max="7849" width="14.7109375" style="39" customWidth="1"/>
    <col min="7850" max="7850" width="15.5703125" style="39" customWidth="1"/>
    <col min="7851" max="8099" width="11.5703125" style="39"/>
    <col min="8100" max="8100" width="47.7109375" style="39" customWidth="1"/>
    <col min="8101" max="8102" width="16.42578125" style="39" customWidth="1"/>
    <col min="8103" max="8103" width="16.28515625" style="39" customWidth="1"/>
    <col min="8104" max="8104" width="17" style="39" customWidth="1"/>
    <col min="8105" max="8105" width="14.7109375" style="39" customWidth="1"/>
    <col min="8106" max="8106" width="15.5703125" style="39" customWidth="1"/>
    <col min="8107" max="8355" width="11.5703125" style="39"/>
    <col min="8356" max="8356" width="47.7109375" style="39" customWidth="1"/>
    <col min="8357" max="8358" width="16.42578125" style="39" customWidth="1"/>
    <col min="8359" max="8359" width="16.28515625" style="39" customWidth="1"/>
    <col min="8360" max="8360" width="17" style="39" customWidth="1"/>
    <col min="8361" max="8361" width="14.7109375" style="39" customWidth="1"/>
    <col min="8362" max="8362" width="15.5703125" style="39" customWidth="1"/>
    <col min="8363" max="8611" width="11.5703125" style="39"/>
    <col min="8612" max="8612" width="47.7109375" style="39" customWidth="1"/>
    <col min="8613" max="8614" width="16.42578125" style="39" customWidth="1"/>
    <col min="8615" max="8615" width="16.28515625" style="39" customWidth="1"/>
    <col min="8616" max="8616" width="17" style="39" customWidth="1"/>
    <col min="8617" max="8617" width="14.7109375" style="39" customWidth="1"/>
    <col min="8618" max="8618" width="15.5703125" style="39" customWidth="1"/>
    <col min="8619" max="8867" width="11.5703125" style="39"/>
    <col min="8868" max="8868" width="47.7109375" style="39" customWidth="1"/>
    <col min="8869" max="8870" width="16.42578125" style="39" customWidth="1"/>
    <col min="8871" max="8871" width="16.28515625" style="39" customWidth="1"/>
    <col min="8872" max="8872" width="17" style="39" customWidth="1"/>
    <col min="8873" max="8873" width="14.7109375" style="39" customWidth="1"/>
    <col min="8874" max="8874" width="15.5703125" style="39" customWidth="1"/>
    <col min="8875" max="9123" width="11.5703125" style="39"/>
    <col min="9124" max="9124" width="47.7109375" style="39" customWidth="1"/>
    <col min="9125" max="9126" width="16.42578125" style="39" customWidth="1"/>
    <col min="9127" max="9127" width="16.28515625" style="39" customWidth="1"/>
    <col min="9128" max="9128" width="17" style="39" customWidth="1"/>
    <col min="9129" max="9129" width="14.7109375" style="39" customWidth="1"/>
    <col min="9130" max="9130" width="15.5703125" style="39" customWidth="1"/>
    <col min="9131" max="9379" width="11.5703125" style="39"/>
    <col min="9380" max="9380" width="47.7109375" style="39" customWidth="1"/>
    <col min="9381" max="9382" width="16.42578125" style="39" customWidth="1"/>
    <col min="9383" max="9383" width="16.28515625" style="39" customWidth="1"/>
    <col min="9384" max="9384" width="17" style="39" customWidth="1"/>
    <col min="9385" max="9385" width="14.7109375" style="39" customWidth="1"/>
    <col min="9386" max="9386" width="15.5703125" style="39" customWidth="1"/>
    <col min="9387" max="9635" width="11.5703125" style="39"/>
    <col min="9636" max="9636" width="47.7109375" style="39" customWidth="1"/>
    <col min="9637" max="9638" width="16.42578125" style="39" customWidth="1"/>
    <col min="9639" max="9639" width="16.28515625" style="39" customWidth="1"/>
    <col min="9640" max="9640" width="17" style="39" customWidth="1"/>
    <col min="9641" max="9641" width="14.7109375" style="39" customWidth="1"/>
    <col min="9642" max="9642" width="15.5703125" style="39" customWidth="1"/>
    <col min="9643" max="9891" width="11.5703125" style="39"/>
    <col min="9892" max="9892" width="47.7109375" style="39" customWidth="1"/>
    <col min="9893" max="9894" width="16.42578125" style="39" customWidth="1"/>
    <col min="9895" max="9895" width="16.28515625" style="39" customWidth="1"/>
    <col min="9896" max="9896" width="17" style="39" customWidth="1"/>
    <col min="9897" max="9897" width="14.7109375" style="39" customWidth="1"/>
    <col min="9898" max="9898" width="15.5703125" style="39" customWidth="1"/>
    <col min="9899" max="10147" width="11.5703125" style="39"/>
    <col min="10148" max="10148" width="47.7109375" style="39" customWidth="1"/>
    <col min="10149" max="10150" width="16.42578125" style="39" customWidth="1"/>
    <col min="10151" max="10151" width="16.28515625" style="39" customWidth="1"/>
    <col min="10152" max="10152" width="17" style="39" customWidth="1"/>
    <col min="10153" max="10153" width="14.7109375" style="39" customWidth="1"/>
    <col min="10154" max="10154" width="15.5703125" style="39" customWidth="1"/>
    <col min="10155" max="10403" width="11.5703125" style="39"/>
    <col min="10404" max="10404" width="47.7109375" style="39" customWidth="1"/>
    <col min="10405" max="10406" width="16.42578125" style="39" customWidth="1"/>
    <col min="10407" max="10407" width="16.28515625" style="39" customWidth="1"/>
    <col min="10408" max="10408" width="17" style="39" customWidth="1"/>
    <col min="10409" max="10409" width="14.7109375" style="39" customWidth="1"/>
    <col min="10410" max="10410" width="15.5703125" style="39" customWidth="1"/>
    <col min="10411" max="10659" width="11.5703125" style="39"/>
    <col min="10660" max="10660" width="47.7109375" style="39" customWidth="1"/>
    <col min="10661" max="10662" width="16.42578125" style="39" customWidth="1"/>
    <col min="10663" max="10663" width="16.28515625" style="39" customWidth="1"/>
    <col min="10664" max="10664" width="17" style="39" customWidth="1"/>
    <col min="10665" max="10665" width="14.7109375" style="39" customWidth="1"/>
    <col min="10666" max="10666" width="15.5703125" style="39" customWidth="1"/>
    <col min="10667" max="10915" width="11.5703125" style="39"/>
    <col min="10916" max="10916" width="47.7109375" style="39" customWidth="1"/>
    <col min="10917" max="10918" width="16.42578125" style="39" customWidth="1"/>
    <col min="10919" max="10919" width="16.28515625" style="39" customWidth="1"/>
    <col min="10920" max="10920" width="17" style="39" customWidth="1"/>
    <col min="10921" max="10921" width="14.7109375" style="39" customWidth="1"/>
    <col min="10922" max="10922" width="15.5703125" style="39" customWidth="1"/>
    <col min="10923" max="11171" width="11.5703125" style="39"/>
    <col min="11172" max="11172" width="47.7109375" style="39" customWidth="1"/>
    <col min="11173" max="11174" width="16.42578125" style="39" customWidth="1"/>
    <col min="11175" max="11175" width="16.28515625" style="39" customWidth="1"/>
    <col min="11176" max="11176" width="17" style="39" customWidth="1"/>
    <col min="11177" max="11177" width="14.7109375" style="39" customWidth="1"/>
    <col min="11178" max="11178" width="15.5703125" style="39" customWidth="1"/>
    <col min="11179" max="11427" width="11.5703125" style="39"/>
    <col min="11428" max="11428" width="47.7109375" style="39" customWidth="1"/>
    <col min="11429" max="11430" width="16.42578125" style="39" customWidth="1"/>
    <col min="11431" max="11431" width="16.28515625" style="39" customWidth="1"/>
    <col min="11432" max="11432" width="17" style="39" customWidth="1"/>
    <col min="11433" max="11433" width="14.7109375" style="39" customWidth="1"/>
    <col min="11434" max="11434" width="15.5703125" style="39" customWidth="1"/>
    <col min="11435" max="11683" width="11.5703125" style="39"/>
    <col min="11684" max="11684" width="47.7109375" style="39" customWidth="1"/>
    <col min="11685" max="11686" width="16.42578125" style="39" customWidth="1"/>
    <col min="11687" max="11687" width="16.28515625" style="39" customWidth="1"/>
    <col min="11688" max="11688" width="17" style="39" customWidth="1"/>
    <col min="11689" max="11689" width="14.7109375" style="39" customWidth="1"/>
    <col min="11690" max="11690" width="15.5703125" style="39" customWidth="1"/>
    <col min="11691" max="11939" width="11.5703125" style="39"/>
    <col min="11940" max="11940" width="47.7109375" style="39" customWidth="1"/>
    <col min="11941" max="11942" width="16.42578125" style="39" customWidth="1"/>
    <col min="11943" max="11943" width="16.28515625" style="39" customWidth="1"/>
    <col min="11944" max="11944" width="17" style="39" customWidth="1"/>
    <col min="11945" max="11945" width="14.7109375" style="39" customWidth="1"/>
    <col min="11946" max="11946" width="15.5703125" style="39" customWidth="1"/>
    <col min="11947" max="12195" width="11.5703125" style="39"/>
    <col min="12196" max="12196" width="47.7109375" style="39" customWidth="1"/>
    <col min="12197" max="12198" width="16.42578125" style="39" customWidth="1"/>
    <col min="12199" max="12199" width="16.28515625" style="39" customWidth="1"/>
    <col min="12200" max="12200" width="17" style="39" customWidth="1"/>
    <col min="12201" max="12201" width="14.7109375" style="39" customWidth="1"/>
    <col min="12202" max="12202" width="15.5703125" style="39" customWidth="1"/>
    <col min="12203" max="12451" width="11.5703125" style="39"/>
    <col min="12452" max="12452" width="47.7109375" style="39" customWidth="1"/>
    <col min="12453" max="12454" width="16.42578125" style="39" customWidth="1"/>
    <col min="12455" max="12455" width="16.28515625" style="39" customWidth="1"/>
    <col min="12456" max="12456" width="17" style="39" customWidth="1"/>
    <col min="12457" max="12457" width="14.7109375" style="39" customWidth="1"/>
    <col min="12458" max="12458" width="15.5703125" style="39" customWidth="1"/>
    <col min="12459" max="12707" width="11.5703125" style="39"/>
    <col min="12708" max="12708" width="47.7109375" style="39" customWidth="1"/>
    <col min="12709" max="12710" width="16.42578125" style="39" customWidth="1"/>
    <col min="12711" max="12711" width="16.28515625" style="39" customWidth="1"/>
    <col min="12712" max="12712" width="17" style="39" customWidth="1"/>
    <col min="12713" max="12713" width="14.7109375" style="39" customWidth="1"/>
    <col min="12714" max="12714" width="15.5703125" style="39" customWidth="1"/>
    <col min="12715" max="12963" width="11.5703125" style="39"/>
    <col min="12964" max="12964" width="47.7109375" style="39" customWidth="1"/>
    <col min="12965" max="12966" width="16.42578125" style="39" customWidth="1"/>
    <col min="12967" max="12967" width="16.28515625" style="39" customWidth="1"/>
    <col min="12968" max="12968" width="17" style="39" customWidth="1"/>
    <col min="12969" max="12969" width="14.7109375" style="39" customWidth="1"/>
    <col min="12970" max="12970" width="15.5703125" style="39" customWidth="1"/>
    <col min="12971" max="13219" width="11.5703125" style="39"/>
    <col min="13220" max="13220" width="47.7109375" style="39" customWidth="1"/>
    <col min="13221" max="13222" width="16.42578125" style="39" customWidth="1"/>
    <col min="13223" max="13223" width="16.28515625" style="39" customWidth="1"/>
    <col min="13224" max="13224" width="17" style="39" customWidth="1"/>
    <col min="13225" max="13225" width="14.7109375" style="39" customWidth="1"/>
    <col min="13226" max="13226" width="15.5703125" style="39" customWidth="1"/>
    <col min="13227" max="13475" width="11.5703125" style="39"/>
    <col min="13476" max="13476" width="47.7109375" style="39" customWidth="1"/>
    <col min="13477" max="13478" width="16.42578125" style="39" customWidth="1"/>
    <col min="13479" max="13479" width="16.28515625" style="39" customWidth="1"/>
    <col min="13480" max="13480" width="17" style="39" customWidth="1"/>
    <col min="13481" max="13481" width="14.7109375" style="39" customWidth="1"/>
    <col min="13482" max="13482" width="15.5703125" style="39" customWidth="1"/>
    <col min="13483" max="13731" width="11.5703125" style="39"/>
    <col min="13732" max="13732" width="47.7109375" style="39" customWidth="1"/>
    <col min="13733" max="13734" width="16.42578125" style="39" customWidth="1"/>
    <col min="13735" max="13735" width="16.28515625" style="39" customWidth="1"/>
    <col min="13736" max="13736" width="17" style="39" customWidth="1"/>
    <col min="13737" max="13737" width="14.7109375" style="39" customWidth="1"/>
    <col min="13738" max="13738" width="15.5703125" style="39" customWidth="1"/>
    <col min="13739" max="13987" width="11.5703125" style="39"/>
    <col min="13988" max="13988" width="47.7109375" style="39" customWidth="1"/>
    <col min="13989" max="13990" width="16.42578125" style="39" customWidth="1"/>
    <col min="13991" max="13991" width="16.28515625" style="39" customWidth="1"/>
    <col min="13992" max="13992" width="17" style="39" customWidth="1"/>
    <col min="13993" max="13993" width="14.7109375" style="39" customWidth="1"/>
    <col min="13994" max="13994" width="15.5703125" style="39" customWidth="1"/>
    <col min="13995" max="14243" width="11.5703125" style="39"/>
    <col min="14244" max="14244" width="47.7109375" style="39" customWidth="1"/>
    <col min="14245" max="14246" width="16.42578125" style="39" customWidth="1"/>
    <col min="14247" max="14247" width="16.28515625" style="39" customWidth="1"/>
    <col min="14248" max="14248" width="17" style="39" customWidth="1"/>
    <col min="14249" max="14249" width="14.7109375" style="39" customWidth="1"/>
    <col min="14250" max="14250" width="15.5703125" style="39" customWidth="1"/>
    <col min="14251" max="14499" width="11.5703125" style="39"/>
    <col min="14500" max="14500" width="47.7109375" style="39" customWidth="1"/>
    <col min="14501" max="14502" width="16.42578125" style="39" customWidth="1"/>
    <col min="14503" max="14503" width="16.28515625" style="39" customWidth="1"/>
    <col min="14504" max="14504" width="17" style="39" customWidth="1"/>
    <col min="14505" max="14505" width="14.7109375" style="39" customWidth="1"/>
    <col min="14506" max="14506" width="15.5703125" style="39" customWidth="1"/>
    <col min="14507" max="14755" width="11.5703125" style="39"/>
    <col min="14756" max="14756" width="47.7109375" style="39" customWidth="1"/>
    <col min="14757" max="14758" width="16.42578125" style="39" customWidth="1"/>
    <col min="14759" max="14759" width="16.28515625" style="39" customWidth="1"/>
    <col min="14760" max="14760" width="17" style="39" customWidth="1"/>
    <col min="14761" max="14761" width="14.7109375" style="39" customWidth="1"/>
    <col min="14762" max="14762" width="15.5703125" style="39" customWidth="1"/>
    <col min="14763" max="15011" width="11.5703125" style="39"/>
    <col min="15012" max="15012" width="47.7109375" style="39" customWidth="1"/>
    <col min="15013" max="15014" width="16.42578125" style="39" customWidth="1"/>
    <col min="15015" max="15015" width="16.28515625" style="39" customWidth="1"/>
    <col min="15016" max="15016" width="17" style="39" customWidth="1"/>
    <col min="15017" max="15017" width="14.7109375" style="39" customWidth="1"/>
    <col min="15018" max="15018" width="15.5703125" style="39" customWidth="1"/>
    <col min="15019" max="15267" width="11.5703125" style="39"/>
    <col min="15268" max="15268" width="47.7109375" style="39" customWidth="1"/>
    <col min="15269" max="15270" width="16.42578125" style="39" customWidth="1"/>
    <col min="15271" max="15271" width="16.28515625" style="39" customWidth="1"/>
    <col min="15272" max="15272" width="17" style="39" customWidth="1"/>
    <col min="15273" max="15273" width="14.7109375" style="39" customWidth="1"/>
    <col min="15274" max="15274" width="15.5703125" style="39" customWidth="1"/>
    <col min="15275" max="15523" width="11.5703125" style="39"/>
    <col min="15524" max="15524" width="47.7109375" style="39" customWidth="1"/>
    <col min="15525" max="15526" width="16.42578125" style="39" customWidth="1"/>
    <col min="15527" max="15527" width="16.28515625" style="39" customWidth="1"/>
    <col min="15528" max="15528" width="17" style="39" customWidth="1"/>
    <col min="15529" max="15529" width="14.7109375" style="39" customWidth="1"/>
    <col min="15530" max="15530" width="15.5703125" style="39" customWidth="1"/>
    <col min="15531" max="15779" width="11.5703125" style="39"/>
    <col min="15780" max="15780" width="47.7109375" style="39" customWidth="1"/>
    <col min="15781" max="15782" width="16.42578125" style="39" customWidth="1"/>
    <col min="15783" max="15783" width="16.28515625" style="39" customWidth="1"/>
    <col min="15784" max="15784" width="17" style="39" customWidth="1"/>
    <col min="15785" max="15785" width="14.7109375" style="39" customWidth="1"/>
    <col min="15786" max="15786" width="15.5703125" style="39" customWidth="1"/>
    <col min="15787" max="16035" width="11.5703125" style="39"/>
    <col min="16036" max="16036" width="47.7109375" style="39" customWidth="1"/>
    <col min="16037" max="16038" width="16.42578125" style="39" customWidth="1"/>
    <col min="16039" max="16039" width="16.28515625" style="39" customWidth="1"/>
    <col min="16040" max="16040" width="17" style="39" customWidth="1"/>
    <col min="16041" max="16041" width="14.7109375" style="39" customWidth="1"/>
    <col min="16042" max="16042" width="15.5703125" style="39" customWidth="1"/>
    <col min="16043" max="16384" width="11.5703125" style="39"/>
  </cols>
  <sheetData>
    <row r="1" spans="1:7" x14ac:dyDescent="0.25">
      <c r="A1" s="121" t="s">
        <v>171</v>
      </c>
      <c r="B1" s="121"/>
      <c r="C1" s="121"/>
      <c r="D1" s="121"/>
      <c r="E1" s="121"/>
      <c r="F1" s="121"/>
      <c r="G1" s="121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81" t="s">
        <v>172</v>
      </c>
      <c r="B3" s="82"/>
      <c r="C3" s="82"/>
      <c r="D3" s="82"/>
      <c r="E3" s="82"/>
      <c r="F3" s="82"/>
      <c r="G3" s="83"/>
    </row>
    <row r="4" spans="1:7" x14ac:dyDescent="0.25">
      <c r="A4" s="81" t="s">
        <v>0</v>
      </c>
      <c r="B4" s="82"/>
      <c r="C4" s="82"/>
      <c r="D4" s="82"/>
      <c r="E4" s="82"/>
      <c r="F4" s="82"/>
      <c r="G4" s="83"/>
    </row>
    <row r="5" spans="1:7" x14ac:dyDescent="0.25">
      <c r="A5" s="81" t="s">
        <v>173</v>
      </c>
      <c r="B5" s="82"/>
      <c r="C5" s="82"/>
      <c r="D5" s="82"/>
      <c r="E5" s="82"/>
      <c r="F5" s="82"/>
      <c r="G5" s="83"/>
    </row>
    <row r="6" spans="1:7" x14ac:dyDescent="0.25">
      <c r="A6" s="119" t="s">
        <v>197</v>
      </c>
      <c r="B6" s="17">
        <v>2022</v>
      </c>
      <c r="C6" s="119">
        <f>+B6+1</f>
        <v>2023</v>
      </c>
      <c r="D6" s="119">
        <f>+C6+1</f>
        <v>2024</v>
      </c>
      <c r="E6" s="119">
        <f>+D6+1</f>
        <v>2025</v>
      </c>
      <c r="F6" s="119">
        <f>+E6+1</f>
        <v>2026</v>
      </c>
      <c r="G6" s="119">
        <f>+F6+1</f>
        <v>2027</v>
      </c>
    </row>
    <row r="7" spans="1:7" ht="83.25" customHeight="1" x14ac:dyDescent="0.25">
      <c r="A7" s="120"/>
      <c r="B7" s="40" t="s">
        <v>251</v>
      </c>
      <c r="C7" s="120"/>
      <c r="D7" s="120"/>
      <c r="E7" s="120"/>
      <c r="F7" s="120"/>
      <c r="G7" s="120"/>
    </row>
    <row r="8" spans="1:7" ht="30" x14ac:dyDescent="0.25">
      <c r="A8" s="41" t="s">
        <v>198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252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253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254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255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256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199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257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258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259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200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260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181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261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22" t="s">
        <v>183</v>
      </c>
      <c r="B1" s="122"/>
      <c r="C1" s="122"/>
      <c r="D1" s="122"/>
      <c r="E1" s="122"/>
      <c r="F1" s="122"/>
      <c r="G1" s="122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4" t="s">
        <v>184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173</v>
      </c>
      <c r="B5" s="65"/>
      <c r="C5" s="65"/>
      <c r="D5" s="65"/>
      <c r="E5" s="65"/>
      <c r="F5" s="65"/>
      <c r="G5" s="66"/>
    </row>
    <row r="6" spans="1:7" x14ac:dyDescent="0.25">
      <c r="A6" s="123" t="s">
        <v>262</v>
      </c>
      <c r="B6" s="17">
        <v>2022</v>
      </c>
      <c r="C6" s="119">
        <f>+B6+1</f>
        <v>2023</v>
      </c>
      <c r="D6" s="119">
        <f>+C6+1</f>
        <v>2024</v>
      </c>
      <c r="E6" s="119">
        <f>+D6+1</f>
        <v>2025</v>
      </c>
      <c r="F6" s="119">
        <f>+E6+1</f>
        <v>2026</v>
      </c>
      <c r="G6" s="119">
        <f>+F6+1</f>
        <v>2027</v>
      </c>
    </row>
    <row r="7" spans="1:7" ht="57.75" customHeight="1" x14ac:dyDescent="0.25">
      <c r="A7" s="124"/>
      <c r="B7" s="18" t="s">
        <v>251</v>
      </c>
      <c r="C7" s="120"/>
      <c r="D7" s="120"/>
      <c r="E7" s="120"/>
      <c r="F7" s="120"/>
      <c r="G7" s="120"/>
    </row>
    <row r="8" spans="1:7" x14ac:dyDescent="0.25">
      <c r="A8" s="7" t="s">
        <v>185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263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264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186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187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265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188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189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190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191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192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263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264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186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187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265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188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189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193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191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194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22" t="s">
        <v>195</v>
      </c>
      <c r="B1" s="122"/>
      <c r="C1" s="122"/>
      <c r="D1" s="122"/>
      <c r="E1" s="122"/>
      <c r="F1" s="122"/>
      <c r="G1" s="122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4" t="s">
        <v>196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26" t="s">
        <v>197</v>
      </c>
      <c r="B5" s="127">
        <v>2017</v>
      </c>
      <c r="C5" s="127">
        <f>+B5+1</f>
        <v>2018</v>
      </c>
      <c r="D5" s="127">
        <f>+C5+1</f>
        <v>2019</v>
      </c>
      <c r="E5" s="127">
        <f>+D5+1</f>
        <v>2020</v>
      </c>
      <c r="F5" s="127">
        <f>+E5+1</f>
        <v>2021</v>
      </c>
      <c r="G5" s="17">
        <f>+F5+1</f>
        <v>2022</v>
      </c>
    </row>
    <row r="6" spans="1:7" ht="32.25" x14ac:dyDescent="0.25">
      <c r="A6" s="112"/>
      <c r="B6" s="128"/>
      <c r="C6" s="128"/>
      <c r="D6" s="128"/>
      <c r="E6" s="128"/>
      <c r="F6" s="128"/>
      <c r="G6" s="18" t="s">
        <v>266</v>
      </c>
    </row>
    <row r="7" spans="1:7" x14ac:dyDescent="0.25">
      <c r="A7" s="32" t="s">
        <v>198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267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268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174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175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269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270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176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177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271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178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272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273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199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274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275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179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180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276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200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201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181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277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182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25" t="s">
        <v>278</v>
      </c>
      <c r="B39" s="125"/>
      <c r="C39" s="125"/>
      <c r="D39" s="125"/>
      <c r="E39" s="125"/>
      <c r="F39" s="125"/>
      <c r="G39" s="125"/>
    </row>
    <row r="40" spans="1:7" x14ac:dyDescent="0.25">
      <c r="A40" s="125" t="s">
        <v>279</v>
      </c>
      <c r="B40" s="125"/>
      <c r="C40" s="125"/>
      <c r="D40" s="125"/>
      <c r="E40" s="125"/>
      <c r="F40" s="125"/>
      <c r="G40" s="12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22" t="s">
        <v>202</v>
      </c>
      <c r="B1" s="122"/>
      <c r="C1" s="122"/>
      <c r="D1" s="122"/>
      <c r="E1" s="122"/>
      <c r="F1" s="122"/>
      <c r="G1" s="122"/>
    </row>
    <row r="2" spans="1:7" x14ac:dyDescent="0.25">
      <c r="A2" s="78" t="e">
        <f>#REF!</f>
        <v>#REF!</v>
      </c>
      <c r="B2" s="79"/>
      <c r="C2" s="79"/>
      <c r="D2" s="79"/>
      <c r="E2" s="79"/>
      <c r="F2" s="79"/>
      <c r="G2" s="80"/>
    </row>
    <row r="3" spans="1:7" x14ac:dyDescent="0.25">
      <c r="A3" s="64" t="s">
        <v>203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29" t="s">
        <v>262</v>
      </c>
      <c r="B5" s="127">
        <v>2017</v>
      </c>
      <c r="C5" s="127">
        <f>+B5+1</f>
        <v>2018</v>
      </c>
      <c r="D5" s="127">
        <f>+C5+1</f>
        <v>2019</v>
      </c>
      <c r="E5" s="127">
        <f>+D5+1</f>
        <v>2020</v>
      </c>
      <c r="F5" s="127">
        <f>+E5+1</f>
        <v>2021</v>
      </c>
      <c r="G5" s="17">
        <v>2022</v>
      </c>
    </row>
    <row r="6" spans="1:7" ht="48.75" customHeight="1" x14ac:dyDescent="0.25">
      <c r="A6" s="130"/>
      <c r="B6" s="128"/>
      <c r="C6" s="128"/>
      <c r="D6" s="128"/>
      <c r="E6" s="128"/>
      <c r="F6" s="128"/>
      <c r="G6" s="18" t="s">
        <v>280</v>
      </c>
    </row>
    <row r="7" spans="1:7" x14ac:dyDescent="0.25">
      <c r="A7" s="7" t="s">
        <v>185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263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264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186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187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265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188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189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190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192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263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264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187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265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188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189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193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191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281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25" t="s">
        <v>278</v>
      </c>
      <c r="B32" s="125"/>
      <c r="C32" s="125"/>
      <c r="D32" s="125"/>
      <c r="E32" s="125"/>
      <c r="F32" s="125"/>
      <c r="G32" s="125"/>
    </row>
    <row r="33" spans="1:7" x14ac:dyDescent="0.25">
      <c r="A33" s="125" t="s">
        <v>279</v>
      </c>
      <c r="B33" s="125"/>
      <c r="C33" s="125"/>
      <c r="D33" s="125"/>
      <c r="E33" s="125"/>
      <c r="F33" s="125"/>
      <c r="G33" s="12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710937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7109375" style="27" customWidth="1"/>
    <col min="217" max="217" width="19.140625" style="27" customWidth="1"/>
    <col min="218" max="218" width="37.285156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7109375" style="27" customWidth="1"/>
    <col min="473" max="473" width="19.140625" style="27" customWidth="1"/>
    <col min="474" max="474" width="37.285156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7109375" style="27" customWidth="1"/>
    <col min="729" max="729" width="19.140625" style="27" customWidth="1"/>
    <col min="730" max="730" width="37.285156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7109375" style="27" customWidth="1"/>
    <col min="985" max="985" width="19.140625" style="27" customWidth="1"/>
    <col min="986" max="986" width="37.285156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7109375" style="27" customWidth="1"/>
    <col min="1241" max="1241" width="19.140625" style="27" customWidth="1"/>
    <col min="1242" max="1242" width="37.285156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7109375" style="27" customWidth="1"/>
    <col min="1497" max="1497" width="19.140625" style="27" customWidth="1"/>
    <col min="1498" max="1498" width="37.285156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7109375" style="27" customWidth="1"/>
    <col min="1753" max="1753" width="19.140625" style="27" customWidth="1"/>
    <col min="1754" max="1754" width="37.285156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7109375" style="27" customWidth="1"/>
    <col min="2009" max="2009" width="19.140625" style="27" customWidth="1"/>
    <col min="2010" max="2010" width="37.285156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7109375" style="27" customWidth="1"/>
    <col min="2265" max="2265" width="19.140625" style="27" customWidth="1"/>
    <col min="2266" max="2266" width="37.285156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7109375" style="27" customWidth="1"/>
    <col min="2521" max="2521" width="19.140625" style="27" customWidth="1"/>
    <col min="2522" max="2522" width="37.285156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7109375" style="27" customWidth="1"/>
    <col min="2777" max="2777" width="19.140625" style="27" customWidth="1"/>
    <col min="2778" max="2778" width="37.285156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7109375" style="27" customWidth="1"/>
    <col min="3033" max="3033" width="19.140625" style="27" customWidth="1"/>
    <col min="3034" max="3034" width="37.285156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7109375" style="27" customWidth="1"/>
    <col min="3289" max="3289" width="19.140625" style="27" customWidth="1"/>
    <col min="3290" max="3290" width="37.285156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7109375" style="27" customWidth="1"/>
    <col min="3545" max="3545" width="19.140625" style="27" customWidth="1"/>
    <col min="3546" max="3546" width="37.285156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7109375" style="27" customWidth="1"/>
    <col min="3801" max="3801" width="19.140625" style="27" customWidth="1"/>
    <col min="3802" max="3802" width="37.285156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7109375" style="27" customWidth="1"/>
    <col min="4057" max="4057" width="19.140625" style="27" customWidth="1"/>
    <col min="4058" max="4058" width="37.285156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7109375" style="27" customWidth="1"/>
    <col min="4313" max="4313" width="19.140625" style="27" customWidth="1"/>
    <col min="4314" max="4314" width="37.285156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7109375" style="27" customWidth="1"/>
    <col min="4569" max="4569" width="19.140625" style="27" customWidth="1"/>
    <col min="4570" max="4570" width="37.285156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7109375" style="27" customWidth="1"/>
    <col min="4825" max="4825" width="19.140625" style="27" customWidth="1"/>
    <col min="4826" max="4826" width="37.285156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7109375" style="27" customWidth="1"/>
    <col min="5081" max="5081" width="19.140625" style="27" customWidth="1"/>
    <col min="5082" max="5082" width="37.285156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7109375" style="27" customWidth="1"/>
    <col min="5337" max="5337" width="19.140625" style="27" customWidth="1"/>
    <col min="5338" max="5338" width="37.285156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7109375" style="27" customWidth="1"/>
    <col min="5593" max="5593" width="19.140625" style="27" customWidth="1"/>
    <col min="5594" max="5594" width="37.285156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7109375" style="27" customWidth="1"/>
    <col min="5849" max="5849" width="19.140625" style="27" customWidth="1"/>
    <col min="5850" max="5850" width="37.285156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7109375" style="27" customWidth="1"/>
    <col min="6105" max="6105" width="19.140625" style="27" customWidth="1"/>
    <col min="6106" max="6106" width="37.285156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7109375" style="27" customWidth="1"/>
    <col min="6361" max="6361" width="19.140625" style="27" customWidth="1"/>
    <col min="6362" max="6362" width="37.285156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7109375" style="27" customWidth="1"/>
    <col min="6617" max="6617" width="19.140625" style="27" customWidth="1"/>
    <col min="6618" max="6618" width="37.285156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7109375" style="27" customWidth="1"/>
    <col min="6873" max="6873" width="19.140625" style="27" customWidth="1"/>
    <col min="6874" max="6874" width="37.285156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7109375" style="27" customWidth="1"/>
    <col min="7129" max="7129" width="19.140625" style="27" customWidth="1"/>
    <col min="7130" max="7130" width="37.285156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7109375" style="27" customWidth="1"/>
    <col min="7385" max="7385" width="19.140625" style="27" customWidth="1"/>
    <col min="7386" max="7386" width="37.285156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7109375" style="27" customWidth="1"/>
    <col min="7641" max="7641" width="19.140625" style="27" customWidth="1"/>
    <col min="7642" max="7642" width="37.285156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7109375" style="27" customWidth="1"/>
    <col min="7897" max="7897" width="19.140625" style="27" customWidth="1"/>
    <col min="7898" max="7898" width="37.285156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7109375" style="27" customWidth="1"/>
    <col min="8153" max="8153" width="19.140625" style="27" customWidth="1"/>
    <col min="8154" max="8154" width="37.285156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7109375" style="27" customWidth="1"/>
    <col min="8409" max="8409" width="19.140625" style="27" customWidth="1"/>
    <col min="8410" max="8410" width="37.285156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7109375" style="27" customWidth="1"/>
    <col min="8665" max="8665" width="19.140625" style="27" customWidth="1"/>
    <col min="8666" max="8666" width="37.285156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7109375" style="27" customWidth="1"/>
    <col min="8921" max="8921" width="19.140625" style="27" customWidth="1"/>
    <col min="8922" max="8922" width="37.285156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7109375" style="27" customWidth="1"/>
    <col min="9177" max="9177" width="19.140625" style="27" customWidth="1"/>
    <col min="9178" max="9178" width="37.285156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7109375" style="27" customWidth="1"/>
    <col min="9433" max="9433" width="19.140625" style="27" customWidth="1"/>
    <col min="9434" max="9434" width="37.285156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7109375" style="27" customWidth="1"/>
    <col min="9689" max="9689" width="19.140625" style="27" customWidth="1"/>
    <col min="9690" max="9690" width="37.285156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7109375" style="27" customWidth="1"/>
    <col min="9945" max="9945" width="19.140625" style="27" customWidth="1"/>
    <col min="9946" max="9946" width="37.285156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7109375" style="27" customWidth="1"/>
    <col min="10201" max="10201" width="19.140625" style="27" customWidth="1"/>
    <col min="10202" max="10202" width="37.285156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7109375" style="27" customWidth="1"/>
    <col min="10457" max="10457" width="19.140625" style="27" customWidth="1"/>
    <col min="10458" max="10458" width="37.285156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7109375" style="27" customWidth="1"/>
    <col min="10713" max="10713" width="19.140625" style="27" customWidth="1"/>
    <col min="10714" max="10714" width="37.285156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7109375" style="27" customWidth="1"/>
    <col min="10969" max="10969" width="19.140625" style="27" customWidth="1"/>
    <col min="10970" max="10970" width="37.285156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7109375" style="27" customWidth="1"/>
    <col min="11225" max="11225" width="19.140625" style="27" customWidth="1"/>
    <col min="11226" max="11226" width="37.285156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7109375" style="27" customWidth="1"/>
    <col min="11481" max="11481" width="19.140625" style="27" customWidth="1"/>
    <col min="11482" max="11482" width="37.285156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7109375" style="27" customWidth="1"/>
    <col min="11737" max="11737" width="19.140625" style="27" customWidth="1"/>
    <col min="11738" max="11738" width="37.285156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7109375" style="27" customWidth="1"/>
    <col min="11993" max="11993" width="19.140625" style="27" customWidth="1"/>
    <col min="11994" max="11994" width="37.285156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7109375" style="27" customWidth="1"/>
    <col min="12249" max="12249" width="19.140625" style="27" customWidth="1"/>
    <col min="12250" max="12250" width="37.285156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7109375" style="27" customWidth="1"/>
    <col min="12505" max="12505" width="19.140625" style="27" customWidth="1"/>
    <col min="12506" max="12506" width="37.285156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7109375" style="27" customWidth="1"/>
    <col min="12761" max="12761" width="19.140625" style="27" customWidth="1"/>
    <col min="12762" max="12762" width="37.285156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7109375" style="27" customWidth="1"/>
    <col min="13017" max="13017" width="19.140625" style="27" customWidth="1"/>
    <col min="13018" max="13018" width="37.285156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7109375" style="27" customWidth="1"/>
    <col min="13273" max="13273" width="19.140625" style="27" customWidth="1"/>
    <col min="13274" max="13274" width="37.285156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7109375" style="27" customWidth="1"/>
    <col min="13529" max="13529" width="19.140625" style="27" customWidth="1"/>
    <col min="13530" max="13530" width="37.285156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7109375" style="27" customWidth="1"/>
    <col min="13785" max="13785" width="19.140625" style="27" customWidth="1"/>
    <col min="13786" max="13786" width="37.285156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7109375" style="27" customWidth="1"/>
    <col min="14041" max="14041" width="19.140625" style="27" customWidth="1"/>
    <col min="14042" max="14042" width="37.285156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7109375" style="27" customWidth="1"/>
    <col min="14297" max="14297" width="19.140625" style="27" customWidth="1"/>
    <col min="14298" max="14298" width="37.285156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7109375" style="27" customWidth="1"/>
    <col min="14553" max="14553" width="19.140625" style="27" customWidth="1"/>
    <col min="14554" max="14554" width="37.285156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7109375" style="27" customWidth="1"/>
    <col min="14809" max="14809" width="19.140625" style="27" customWidth="1"/>
    <col min="14810" max="14810" width="37.285156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7109375" style="27" customWidth="1"/>
    <col min="15065" max="15065" width="19.140625" style="27" customWidth="1"/>
    <col min="15066" max="15066" width="37.285156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7109375" style="27" customWidth="1"/>
    <col min="15321" max="15321" width="19.140625" style="27" customWidth="1"/>
    <col min="15322" max="15322" width="37.285156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7109375" style="27" customWidth="1"/>
    <col min="15577" max="15577" width="19.140625" style="27" customWidth="1"/>
    <col min="15578" max="15578" width="37.285156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7109375" style="27" customWidth="1"/>
    <col min="15833" max="15833" width="19.140625" style="27" customWidth="1"/>
    <col min="15834" max="15834" width="37.285156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7109375" style="27" customWidth="1"/>
    <col min="16089" max="16089" width="19.140625" style="27" customWidth="1"/>
    <col min="16090" max="16090" width="37.28515625" style="27" bestFit="1" customWidth="1"/>
    <col min="16091" max="16384" width="65" style="27"/>
  </cols>
  <sheetData>
    <row r="1" spans="1:6" ht="20.100000000000001" customHeight="1" x14ac:dyDescent="0.25">
      <c r="A1" s="131" t="s">
        <v>204</v>
      </c>
      <c r="B1" s="131"/>
      <c r="C1" s="131"/>
      <c r="D1" s="131"/>
      <c r="E1" s="131"/>
      <c r="F1" s="131"/>
    </row>
    <row r="2" spans="1:6" ht="20.100000000000001" customHeight="1" x14ac:dyDescent="0.25">
      <c r="A2" s="61" t="e">
        <f>#REF!</f>
        <v>#REF!</v>
      </c>
      <c r="B2" s="84"/>
      <c r="C2" s="84"/>
      <c r="D2" s="84"/>
      <c r="E2" s="84"/>
      <c r="F2" s="85"/>
    </row>
    <row r="3" spans="1:6" ht="29.25" customHeight="1" x14ac:dyDescent="0.25">
      <c r="A3" s="86" t="s">
        <v>205</v>
      </c>
      <c r="B3" s="87"/>
      <c r="C3" s="87"/>
      <c r="D3" s="87"/>
      <c r="E3" s="87"/>
      <c r="F3" s="88"/>
    </row>
    <row r="4" spans="1:6" ht="35.25" customHeight="1" x14ac:dyDescent="0.25">
      <c r="A4" s="72"/>
      <c r="B4" s="72" t="s">
        <v>206</v>
      </c>
      <c r="C4" s="72" t="s">
        <v>207</v>
      </c>
      <c r="D4" s="72" t="s">
        <v>208</v>
      </c>
      <c r="E4" s="72" t="s">
        <v>209</v>
      </c>
      <c r="F4" s="72" t="s">
        <v>210</v>
      </c>
    </row>
    <row r="5" spans="1:6" ht="12.75" customHeight="1" x14ac:dyDescent="0.25">
      <c r="A5" s="5" t="s">
        <v>211</v>
      </c>
      <c r="B5" s="24"/>
      <c r="C5" s="24"/>
      <c r="D5" s="24"/>
      <c r="E5" s="24"/>
      <c r="F5" s="24"/>
    </row>
    <row r="6" spans="1:6" ht="30" x14ac:dyDescent="0.25">
      <c r="A6" s="29" t="s">
        <v>212</v>
      </c>
      <c r="B6" s="30"/>
      <c r="C6" s="30"/>
      <c r="D6" s="30"/>
      <c r="E6" s="30"/>
      <c r="F6" s="30"/>
    </row>
    <row r="7" spans="1:6" ht="15" x14ac:dyDescent="0.25">
      <c r="A7" s="29" t="s">
        <v>213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214</v>
      </c>
      <c r="B9" s="21"/>
      <c r="C9" s="21"/>
      <c r="D9" s="21"/>
      <c r="E9" s="21"/>
      <c r="F9" s="21"/>
    </row>
    <row r="10" spans="1:6" ht="15" x14ac:dyDescent="0.25">
      <c r="A10" s="29" t="s">
        <v>215</v>
      </c>
      <c r="B10" s="30"/>
      <c r="C10" s="30"/>
      <c r="D10" s="30"/>
      <c r="E10" s="30"/>
      <c r="F10" s="30"/>
    </row>
    <row r="11" spans="1:6" ht="15" x14ac:dyDescent="0.25">
      <c r="A11" s="50" t="s">
        <v>216</v>
      </c>
      <c r="B11" s="30"/>
      <c r="C11" s="30"/>
      <c r="D11" s="30"/>
      <c r="E11" s="30"/>
      <c r="F11" s="30"/>
    </row>
    <row r="12" spans="1:6" ht="15" x14ac:dyDescent="0.25">
      <c r="A12" s="50" t="s">
        <v>217</v>
      </c>
      <c r="B12" s="30"/>
      <c r="C12" s="30"/>
      <c r="D12" s="30"/>
      <c r="E12" s="30"/>
      <c r="F12" s="30"/>
    </row>
    <row r="13" spans="1:6" ht="15" x14ac:dyDescent="0.25">
      <c r="A13" s="50" t="s">
        <v>218</v>
      </c>
      <c r="B13" s="30"/>
      <c r="C13" s="30"/>
      <c r="D13" s="30"/>
      <c r="E13" s="30"/>
      <c r="F13" s="30"/>
    </row>
    <row r="14" spans="1:6" ht="15" x14ac:dyDescent="0.25">
      <c r="A14" s="29" t="s">
        <v>219</v>
      </c>
      <c r="B14" s="30"/>
      <c r="C14" s="30"/>
      <c r="D14" s="30"/>
      <c r="E14" s="30"/>
      <c r="F14" s="30"/>
    </row>
    <row r="15" spans="1:6" ht="15" x14ac:dyDescent="0.25">
      <c r="A15" s="50" t="s">
        <v>216</v>
      </c>
      <c r="B15" s="30"/>
      <c r="C15" s="30"/>
      <c r="D15" s="30"/>
      <c r="E15" s="30"/>
      <c r="F15" s="30"/>
    </row>
    <row r="16" spans="1:6" ht="15" x14ac:dyDescent="0.25">
      <c r="A16" s="50" t="s">
        <v>217</v>
      </c>
      <c r="B16" s="30"/>
      <c r="C16" s="30"/>
      <c r="D16" s="30"/>
      <c r="E16" s="30"/>
      <c r="F16" s="30"/>
    </row>
    <row r="17" spans="1:6" ht="15" x14ac:dyDescent="0.25">
      <c r="A17" s="50" t="s">
        <v>218</v>
      </c>
      <c r="B17" s="30"/>
      <c r="C17" s="30"/>
      <c r="D17" s="30"/>
      <c r="E17" s="30"/>
      <c r="F17" s="30"/>
    </row>
    <row r="18" spans="1:6" ht="15" x14ac:dyDescent="0.25">
      <c r="A18" s="29" t="s">
        <v>220</v>
      </c>
      <c r="B18" s="73"/>
      <c r="C18" s="30"/>
      <c r="D18" s="30"/>
      <c r="E18" s="30"/>
      <c r="F18" s="30"/>
    </row>
    <row r="19" spans="1:6" ht="15" x14ac:dyDescent="0.25">
      <c r="A19" s="29" t="s">
        <v>221</v>
      </c>
      <c r="B19" s="30"/>
      <c r="C19" s="30"/>
      <c r="D19" s="30"/>
      <c r="E19" s="30"/>
      <c r="F19" s="30"/>
    </row>
    <row r="20" spans="1:6" ht="30" x14ac:dyDescent="0.25">
      <c r="A20" s="29" t="s">
        <v>222</v>
      </c>
      <c r="B20" s="74"/>
      <c r="C20" s="74"/>
      <c r="D20" s="74"/>
      <c r="E20" s="74"/>
      <c r="F20" s="74"/>
    </row>
    <row r="21" spans="1:6" ht="30" x14ac:dyDescent="0.25">
      <c r="A21" s="29" t="s">
        <v>223</v>
      </c>
      <c r="B21" s="74"/>
      <c r="C21" s="74"/>
      <c r="D21" s="74"/>
      <c r="E21" s="74"/>
      <c r="F21" s="74"/>
    </row>
    <row r="22" spans="1:6" ht="30" x14ac:dyDescent="0.25">
      <c r="A22" s="29" t="s">
        <v>224</v>
      </c>
      <c r="B22" s="74"/>
      <c r="C22" s="74"/>
      <c r="D22" s="74"/>
      <c r="E22" s="74"/>
      <c r="F22" s="74"/>
    </row>
    <row r="23" spans="1:6" ht="15" x14ac:dyDescent="0.25">
      <c r="A23" s="29" t="s">
        <v>225</v>
      </c>
      <c r="B23" s="74"/>
      <c r="C23" s="74"/>
      <c r="D23" s="74"/>
      <c r="E23" s="74"/>
      <c r="F23" s="74"/>
    </row>
    <row r="24" spans="1:6" ht="15" x14ac:dyDescent="0.25">
      <c r="A24" s="29" t="s">
        <v>226</v>
      </c>
      <c r="B24" s="75"/>
      <c r="C24" s="30"/>
      <c r="D24" s="30"/>
      <c r="E24" s="30"/>
      <c r="F24" s="30"/>
    </row>
    <row r="25" spans="1:6" ht="15" x14ac:dyDescent="0.25">
      <c r="A25" s="29" t="s">
        <v>227</v>
      </c>
      <c r="B25" s="75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228</v>
      </c>
      <c r="B27" s="21"/>
      <c r="C27" s="21"/>
      <c r="D27" s="21"/>
      <c r="E27" s="21"/>
      <c r="F27" s="21"/>
    </row>
    <row r="28" spans="1:6" ht="15" x14ac:dyDescent="0.25">
      <c r="A28" s="29" t="s">
        <v>229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230</v>
      </c>
      <c r="B30" s="21"/>
      <c r="C30" s="21"/>
      <c r="D30" s="21"/>
      <c r="E30" s="21"/>
      <c r="F30" s="21"/>
    </row>
    <row r="31" spans="1:6" ht="15" x14ac:dyDescent="0.25">
      <c r="A31" s="29" t="s">
        <v>215</v>
      </c>
      <c r="B31" s="30"/>
      <c r="C31" s="30"/>
      <c r="D31" s="30"/>
      <c r="E31" s="30"/>
      <c r="F31" s="30"/>
    </row>
    <row r="32" spans="1:6" ht="15" x14ac:dyDescent="0.25">
      <c r="A32" s="29" t="s">
        <v>219</v>
      </c>
      <c r="B32" s="30"/>
      <c r="C32" s="30"/>
      <c r="D32" s="30"/>
      <c r="E32" s="30"/>
      <c r="F32" s="30"/>
    </row>
    <row r="33" spans="1:6" ht="15" x14ac:dyDescent="0.25">
      <c r="A33" s="29" t="s">
        <v>231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232</v>
      </c>
      <c r="B35" s="21"/>
      <c r="C35" s="21"/>
      <c r="D35" s="21"/>
      <c r="E35" s="21"/>
      <c r="F35" s="21"/>
    </row>
    <row r="36" spans="1:6" ht="15" x14ac:dyDescent="0.25">
      <c r="A36" s="29" t="s">
        <v>233</v>
      </c>
      <c r="B36" s="30"/>
      <c r="C36" s="30"/>
      <c r="D36" s="30"/>
      <c r="E36" s="30"/>
      <c r="F36" s="30"/>
    </row>
    <row r="37" spans="1:6" ht="15" x14ac:dyDescent="0.25">
      <c r="A37" s="29" t="s">
        <v>234</v>
      </c>
      <c r="B37" s="30"/>
      <c r="C37" s="30"/>
      <c r="D37" s="30"/>
      <c r="E37" s="30"/>
      <c r="F37" s="30"/>
    </row>
    <row r="38" spans="1:6" ht="15" x14ac:dyDescent="0.25">
      <c r="A38" s="29" t="s">
        <v>235</v>
      </c>
      <c r="B38" s="75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236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237</v>
      </c>
      <c r="B42" s="21"/>
      <c r="C42" s="21"/>
      <c r="D42" s="21"/>
      <c r="E42" s="21"/>
      <c r="F42" s="21"/>
    </row>
    <row r="43" spans="1:6" ht="15" x14ac:dyDescent="0.25">
      <c r="A43" s="29" t="s">
        <v>238</v>
      </c>
      <c r="B43" s="30"/>
      <c r="C43" s="30"/>
      <c r="D43" s="30"/>
      <c r="E43" s="30"/>
      <c r="F43" s="30"/>
    </row>
    <row r="44" spans="1:6" ht="15" x14ac:dyDescent="0.25">
      <c r="A44" s="29" t="s">
        <v>239</v>
      </c>
      <c r="B44" s="30"/>
      <c r="C44" s="30"/>
      <c r="D44" s="30"/>
      <c r="E44" s="30"/>
      <c r="F44" s="30"/>
    </row>
    <row r="45" spans="1:6" ht="15" x14ac:dyDescent="0.25">
      <c r="A45" s="29" t="s">
        <v>240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241</v>
      </c>
      <c r="B47" s="21"/>
      <c r="C47" s="21"/>
      <c r="D47" s="21"/>
      <c r="E47" s="21"/>
      <c r="F47" s="21"/>
    </row>
    <row r="48" spans="1:6" ht="15" x14ac:dyDescent="0.25">
      <c r="A48" s="29" t="s">
        <v>239</v>
      </c>
      <c r="B48" s="74"/>
      <c r="C48" s="74"/>
      <c r="D48" s="74"/>
      <c r="E48" s="74"/>
      <c r="F48" s="74"/>
    </row>
    <row r="49" spans="1:6" ht="15" x14ac:dyDescent="0.25">
      <c r="A49" s="29" t="s">
        <v>240</v>
      </c>
      <c r="B49" s="74"/>
      <c r="C49" s="74"/>
      <c r="D49" s="74"/>
      <c r="E49" s="74"/>
      <c r="F49" s="74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242</v>
      </c>
      <c r="B51" s="21"/>
      <c r="C51" s="21"/>
      <c r="D51" s="21"/>
      <c r="E51" s="21"/>
      <c r="F51" s="21"/>
    </row>
    <row r="52" spans="1:6" ht="15" x14ac:dyDescent="0.25">
      <c r="A52" s="29" t="s">
        <v>239</v>
      </c>
      <c r="B52" s="30"/>
      <c r="C52" s="30"/>
      <c r="D52" s="30"/>
      <c r="E52" s="30"/>
      <c r="F52" s="30"/>
    </row>
    <row r="53" spans="1:6" ht="15" x14ac:dyDescent="0.25">
      <c r="A53" s="29" t="s">
        <v>240</v>
      </c>
      <c r="B53" s="30"/>
      <c r="C53" s="30"/>
      <c r="D53" s="30"/>
      <c r="E53" s="30"/>
      <c r="F53" s="30"/>
    </row>
    <row r="54" spans="1:6" ht="15" x14ac:dyDescent="0.25">
      <c r="A54" s="29" t="s">
        <v>243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244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239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240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245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246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247</v>
      </c>
      <c r="B62" s="75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248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249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250</v>
      </c>
      <c r="B66" s="30"/>
      <c r="C66" s="30"/>
      <c r="D66" s="30"/>
      <c r="E66" s="30"/>
      <c r="F66" s="30"/>
    </row>
    <row r="67" spans="1:6" ht="20.100000000000001" customHeight="1" x14ac:dyDescent="0.25">
      <c r="A67" s="71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F6A</vt:lpstr>
      <vt:lpstr>F6B</vt:lpstr>
      <vt:lpstr>F6C</vt:lpstr>
      <vt:lpstr>F6D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Erendira Castro Delgado</cp:lastModifiedBy>
  <cp:revision/>
  <dcterms:created xsi:type="dcterms:W3CDTF">2023-03-16T22:14:51Z</dcterms:created>
  <dcterms:modified xsi:type="dcterms:W3CDTF">2025-07-24T17:40:20Z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