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LEY DE DISCIPLINA FINANCIERA\"/>
    </mc:Choice>
  </mc:AlternateContent>
  <xr:revisionPtr revIDLastSave="0" documentId="13_ncr:1_{45320AAB-B683-4FF8-BF18-1AC3218E6683}" xr6:coauthVersionLast="47" xr6:coauthVersionMax="47" xr10:uidLastSave="{00000000-0000-0000-0000-000000000000}"/>
  <bookViews>
    <workbookView xWindow="-120" yWindow="-120" windowWidth="29040" windowHeight="15840" activeTab="3" xr2:uid="{0997056E-72B7-4668-9232-7594B3306523}"/>
  </bookViews>
  <sheets>
    <sheet name="F6A" sheetId="7" r:id="rId1"/>
    <sheet name="F6B" sheetId="8" r:id="rId2"/>
    <sheet name="F6C" sheetId="9" r:id="rId3"/>
    <sheet name="F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7" l="1"/>
  <c r="G86" i="7"/>
  <c r="G87" i="7"/>
  <c r="G88" i="7"/>
  <c r="G89" i="7"/>
  <c r="G90" i="7"/>
  <c r="G91" i="7"/>
  <c r="G92" i="7"/>
  <c r="B93" i="7"/>
  <c r="C93" i="7"/>
  <c r="D93" i="7"/>
  <c r="E93" i="7"/>
  <c r="F93" i="7"/>
  <c r="G9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C9" i="10" s="1"/>
  <c r="D16" i="10"/>
  <c r="E16" i="10"/>
  <c r="F16" i="10"/>
  <c r="B16" i="10"/>
  <c r="C12" i="10"/>
  <c r="D12" i="10"/>
  <c r="E12" i="10"/>
  <c r="F12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21" i="8"/>
  <c r="D21" i="8"/>
  <c r="E21" i="8"/>
  <c r="E31" i="8" s="1"/>
  <c r="F21" i="8"/>
  <c r="F31" i="8" s="1"/>
  <c r="G21" i="8"/>
  <c r="B21" i="8"/>
  <c r="G9" i="8"/>
  <c r="C9" i="8"/>
  <c r="D9" i="8"/>
  <c r="E9" i="8"/>
  <c r="F9" i="8"/>
  <c r="B9" i="8"/>
  <c r="G146" i="7"/>
  <c r="G71" i="7"/>
  <c r="G62" i="7"/>
  <c r="G28" i="7"/>
  <c r="G17" i="7"/>
  <c r="F150" i="7"/>
  <c r="F146" i="7"/>
  <c r="F137" i="7"/>
  <c r="F123" i="7"/>
  <c r="F113" i="7"/>
  <c r="F10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85" i="7"/>
  <c r="B75" i="7"/>
  <c r="B71" i="7"/>
  <c r="B62" i="7"/>
  <c r="B58" i="7"/>
  <c r="B48" i="7"/>
  <c r="B38" i="7"/>
  <c r="B28" i="7"/>
  <c r="B18" i="7"/>
  <c r="B10" i="7"/>
  <c r="C9" i="9" l="1"/>
  <c r="E84" i="7"/>
  <c r="C43" i="9"/>
  <c r="B43" i="9"/>
  <c r="D9" i="9"/>
  <c r="E9" i="9"/>
  <c r="G9" i="9"/>
  <c r="B9" i="9"/>
  <c r="D43" i="9"/>
  <c r="E43" i="9"/>
  <c r="G43" i="9"/>
  <c r="B31" i="8"/>
  <c r="D31" i="8"/>
  <c r="C31" i="8"/>
  <c r="G31" i="8"/>
  <c r="G123" i="7"/>
  <c r="B84" i="7"/>
  <c r="C84" i="7"/>
  <c r="C159" i="7" s="1"/>
  <c r="G18" i="7"/>
  <c r="G38" i="7"/>
  <c r="G75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C77" i="9" l="1"/>
  <c r="E77" i="9"/>
  <c r="G77" i="9"/>
  <c r="D77" i="9"/>
  <c r="E159" i="7"/>
  <c r="B159" i="7"/>
  <c r="F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28" i="10"/>
  <c r="G27" i="10"/>
  <c r="G15" i="10"/>
  <c r="G16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<sst xmlns="http://schemas.openxmlformats.org/spreadsheetml/2006/main" count="496" uniqueCount="293">
  <si>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</si>
  <si>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</si>
  <si>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</si>
  <si>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</si>
  <si>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</si>
  <si>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</si>
  <si>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</si>
  <si>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</si>
  <si>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</si>
  <si>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</si>
  <si>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</si>
  <si>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</si>
  <si>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</si>
  <si>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</si>
  <si>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</si>
  <si>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</si>
  <si>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</si>
  <si>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</si>
  <si>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</si>
  <si>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</si>
  <si>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</si>
  <si>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</si>
  <si>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</si>
  <si>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</si>
  <si>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</si>
  <si>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</si>
  <si>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</si>
  <si>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</si>
  <si>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</si>
  <si>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</si>
  <si>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</si>
  <si>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</si>
  <si>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</si>
  <si>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</si>
  <si>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</si>
  <si>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</si>
  <si>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</si>
  <si>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</si>
  <si>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</si>
  <si>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</si>
  <si>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</si>
  <si>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</si>
  <si>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</si>
  <si>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</si>
  <si>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</si>
  <si>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</si>
  <si>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</si>
  <si>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</si>
  <si>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</si>
  <si>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</si>
  <si>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</si>
  <si>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</si>
  <si>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</si>
  <si>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</si>
  <si>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</si>
  <si>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</si>
  <si>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</si>
  <si>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</si>
  <si>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</si>
  <si>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</si>
  <si>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</si>
  <si>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</si>
  <si>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</si>
  <si>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</si>
  <si>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</si>
  <si>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</si>
  <si>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</si>
  <si>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</si>
  <si>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</si>
  <si>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</si>
  <si>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</si>
  <si>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</si>
  <si>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</si>
  <si>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</si>
  <si>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</si>
  <si>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</si>
  <si>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</si>
  <si>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</si>
  <si>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</si>
  <si>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</si>
  <si>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</si>
  <si>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</si>
  <si>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</si>
  <si>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</si>
  <si>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</si>
  <si>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</si>
  <si>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</si>
  <si>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</si>
  <si>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</si>
  <si>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</si>
  <si>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</si>
  <si>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</si>
  <si>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</si>
  <si>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</si>
  <si>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</si>
  <si>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</si>
  <si>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</si>
  <si>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</si>
  <si>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</si>
  <si>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</si>
  <si>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</si>
  <si>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</si>
  <si>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</si>
  <si>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</si>
  <si>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</si>
  <si>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</si>
  <si>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</si>
  <si>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</si>
  <si>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</si>
  <si>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</si>
  <si>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</si>
  <si>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</si>
  <si>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</si>
  <si>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</si>
  <si>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</si>
  <si>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</si>
  <si>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</si>
  <si>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</si>
  <si>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</si>
  <si>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</si>
  <si>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</si>
  <si>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</si>
  <si>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</si>
  <si>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</si>
  <si>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</si>
  <si>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</si>
  <si>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</si>
  <si>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</si>
  <si>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</si>
  <si>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</si>
  <si>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</si>
  <si>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</si>
  <si>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</si>
  <si>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</si>
  <si>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</si>
  <si>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</si>
  <si>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</si>
  <si>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</si>
  <si>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</si>
  <si>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</si>
  <si>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</si>
  <si>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</si>
  <si>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</si>
  <si>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</si>
  <si>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</si>
  <si>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</si>
  <si>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</si>
  <si>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</si>
  <si>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</si>
  <si>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</si>
  <si>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</si>
  <si>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</si>
  <si>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</si>
  <si>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</si>
  <si>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</si>
  <si>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</si>
  <si>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</si>
  <si>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</si>
  <si>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</si>
  <si>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</si>
  <si>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</si>
  <si>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</si>
  <si>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</si>
  <si>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</si>
  <si>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</si>
  <si>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</si>
  <si>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</si>
  <si>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</si>
  <si>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</si>
  <si>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</si>
  <si>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</si>
  <si>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</si>
  <si>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</si>
  <si>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</si>
  <si>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</si>
  <si>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</si>
  <si>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</si>
  <si>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</si>
  <si>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</si>
  <si>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</si>
  <si>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</si>
  <si>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</si>
  <si>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</si>
  <si>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</si>
  <si>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</si>
  <si>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</si>
  <si>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</si>
  <si>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</si>
  <si>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</si>
  <si>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</si>
  <si>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</si>
  <si>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</si>
  <si>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</si>
  <si>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</si>
  <si>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</si>
  <si>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</si>
  <si>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</si>
  <si>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</si>
  <si>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</si>
  <si>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</si>
  <si>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</si>
  <si>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</si>
  <si>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</si>
  <si>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</si>
  <si>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</si>
  <si>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</si>
  <si>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</si>
  <si>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</si>
  <si>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</si>
  <si>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</si>
  <si>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</si>
  <si>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</si>
  <si>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</si>
  <si>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</si>
  <si>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</si>
  <si>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</si>
  <si>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</si>
  <si>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</si>
  <si>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</si>
  <si>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</si>
  <si>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</si>
  <si>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</si>
  <si>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</si>
  <si>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</si>
  <si>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</si>
  <si>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</si>
  <si>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</si>
  <si>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</si>
  <si>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</si>
  <si>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</si>
  <si>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</si>
  <si>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</si>
  <si>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</si>
  <si>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</si>
  <si>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</si>
  <si>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</si>
  <si>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</si>
  <si>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</si>
  <si>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</si>
  <si>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</si>
  <si>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</si>
  <si>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</si>
  <si>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</si>
  <si>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</si>
  <si>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</si>
  <si>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</si>
  <si>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</si>
  <si>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</si>
  <si>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</si>
  <si>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</si>
  <si>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</si>
  <si>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</si>
  <si>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</si>
  <si>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</si>
  <si>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</si>
  <si>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</si>
  <si>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</si>
  <si>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</si>
  <si>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</si>
  <si>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</si>
  <si>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</si>
  <si>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</si>
  <si>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</si>
  <si>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</si>
  <si>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</si>
  <si>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</si>
  <si>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</si>
  <si>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</si>
  <si>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</si>
  <si>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</si>
  <si>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</si>
  <si>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</si>
  <si>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</si>
  <si>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</si>
  <si>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</si>
  <si>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</si>
  <si>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</si>
  <si>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</si>
  <si>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</si>
  <si>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</si>
  <si>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</si>
  <si>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31120M26A010100 GERENCIA GENERAL</t>
  </si>
  <si>
    <t>31120M26A010200 GERENCIA ADMINISTRATIVA</t>
  </si>
  <si>
    <t>31120M26A010300 GERENCIA AGUA POTABLE</t>
  </si>
  <si>
    <t>31120M26A010400 GERENCIA INGENIERIA Y PROYECTOS</t>
  </si>
  <si>
    <t>31120M26A010500 GERENCIA COMERCIAL</t>
  </si>
  <si>
    <t>31120M26A010600 GERENCIA JURIDICO</t>
  </si>
  <si>
    <t>31120M26A010700 GERENCIA CALIDAD DEL AGUA</t>
  </si>
  <si>
    <t>31120M26A010800 PTAR</t>
  </si>
  <si>
    <t>31120M26A010900 GERENCIA ALCANTARILLADO</t>
  </si>
  <si>
    <t>31120M26A011000 GERENCIA MANTENIMIENTO</t>
  </si>
  <si>
    <t xml:space="preserve"> Comité Municipal de Agua Potable y Alcantarillado de Salamanca, Guanajuato.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</si>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</sst>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6" fontId="0" fillId="3" borderId="14" xfId="4" applyNumberFormat="1" applyFont="1" applyFill="1" applyBorder="1" applyAlignment="1" applyProtection="1">
      <alignment vertical="center"/>
      <protection locked="0"/>
    </xf>
    <xf numFmtId="166" fontId="1" fillId="3" borderId="14" xfId="4" applyNumberFormat="1" applyFont="1" applyFill="1" applyBorder="1" applyAlignment="1" applyProtection="1">
      <alignment vertical="center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6" fontId="0" fillId="0" borderId="8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vertical="center"/>
      <protection locked="0"/>
    </xf>
    <xf numFmtId="166" fontId="1" fillId="0" borderId="8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166" fontId="0" fillId="0" borderId="8" xfId="4" applyNumberFormat="1" applyFont="1" applyFill="1" applyBorder="1" applyAlignment="1" applyProtection="1">
      <alignment horizontal="right" vertical="center"/>
      <protection locked="0"/>
    </xf>
    <xf numFmtId="166" fontId="1" fillId="0" borderId="8" xfId="4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125189B1-C182-42CE-A5F1-33159D50A0DE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16" t="s">
        <v>19</v>
      </c>
      <c r="B1" s="103"/>
      <c r="C1" s="103"/>
      <c r="D1" s="103"/>
      <c r="E1" s="103"/>
      <c r="F1" s="103"/>
      <c r="G1" s="104"/>
    </row>
    <row r="2" spans="1:7" x14ac:dyDescent="0.25">
      <c r="A2" s="105" t="s">
        <v>291</v>
      </c>
      <c r="B2" s="106"/>
      <c r="C2" s="106"/>
      <c r="D2" s="106"/>
      <c r="E2" s="106"/>
      <c r="F2" s="106"/>
      <c r="G2" s="107"/>
    </row>
    <row r="3" spans="1:7" x14ac:dyDescent="0.25">
      <c r="A3" s="76" t="s">
        <v>20</v>
      </c>
      <c r="B3" s="76"/>
      <c r="C3" s="76"/>
      <c r="D3" s="76"/>
      <c r="E3" s="76"/>
      <c r="F3" s="76"/>
      <c r="G3" s="76"/>
    </row>
    <row r="4" spans="1:7" x14ac:dyDescent="0.25">
      <c r="A4" s="76" t="s">
        <v>21</v>
      </c>
      <c r="B4" s="76"/>
      <c r="C4" s="76"/>
      <c r="D4" s="76"/>
      <c r="E4" s="76"/>
      <c r="F4" s="76"/>
      <c r="G4" s="76"/>
    </row>
    <row r="5" spans="1:7" x14ac:dyDescent="0.25">
      <c r="A5" s="76" t="s">
        <v>292</v>
      </c>
      <c r="B5" s="76"/>
      <c r="C5" s="76"/>
      <c r="D5" s="76"/>
      <c r="E5" s="76"/>
      <c r="F5" s="76"/>
      <c r="G5" s="76"/>
    </row>
    <row r="6" spans="1:7" x14ac:dyDescent="0.25">
      <c r="A6" s="77" t="s">
        <v>0</v>
      </c>
      <c r="B6" s="77"/>
      <c r="C6" s="77"/>
      <c r="D6" s="77"/>
      <c r="E6" s="77"/>
      <c r="F6" s="77"/>
      <c r="G6" s="77"/>
    </row>
    <row r="7" spans="1:7" x14ac:dyDescent="0.25">
      <c r="A7" s="114" t="s">
        <v>1</v>
      </c>
      <c r="B7" s="114" t="s">
        <v>22</v>
      </c>
      <c r="C7" s="114"/>
      <c r="D7" s="114"/>
      <c r="E7" s="114"/>
      <c r="F7" s="114"/>
      <c r="G7" s="115" t="s">
        <v>23</v>
      </c>
    </row>
    <row r="8" spans="1:7" ht="30" x14ac:dyDescent="0.25">
      <c r="A8" s="114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114"/>
    </row>
    <row r="9" spans="1:7" x14ac:dyDescent="0.25">
      <c r="A9" s="8" t="s">
        <v>28</v>
      </c>
      <c r="B9" s="53">
        <f t="shared" ref="B9:G9" si="0">SUM(B10,B18,B28,B38,B48,B58,B62,B71,B75)</f>
        <v>266974757.62999997</v>
      </c>
      <c r="C9" s="53">
        <f t="shared" si="0"/>
        <v>277371390.53000003</v>
      </c>
      <c r="D9" s="53">
        <f t="shared" si="0"/>
        <v>544346148.16000009</v>
      </c>
      <c r="E9" s="53">
        <f t="shared" si="0"/>
        <v>210881168.73000002</v>
      </c>
      <c r="F9" s="53">
        <f t="shared" si="0"/>
        <v>206596576.07999998</v>
      </c>
      <c r="G9" s="53">
        <f t="shared" si="0"/>
        <v>333464979.43000001</v>
      </c>
    </row>
    <row r="10" spans="1:7" x14ac:dyDescent="0.25">
      <c r="A10" s="54" t="s">
        <v>29</v>
      </c>
      <c r="B10" s="53">
        <f t="shared" ref="B10:G10" si="1">SUM(B11:B17)</f>
        <v>112178816.46999998</v>
      </c>
      <c r="C10" s="53">
        <f t="shared" si="1"/>
        <v>1.1641532182693481E-10</v>
      </c>
      <c r="D10" s="53">
        <f t="shared" si="1"/>
        <v>112178816.47</v>
      </c>
      <c r="E10" s="53">
        <f t="shared" si="1"/>
        <v>70234245.280000001</v>
      </c>
      <c r="F10" s="53">
        <f t="shared" si="1"/>
        <v>70234245.280000001</v>
      </c>
      <c r="G10" s="53">
        <f t="shared" si="1"/>
        <v>41944571.18999999</v>
      </c>
    </row>
    <row r="11" spans="1:7" x14ac:dyDescent="0.25">
      <c r="A11" s="55" t="s">
        <v>30</v>
      </c>
      <c r="B11" s="89">
        <v>57560293.460000001</v>
      </c>
      <c r="C11" s="89">
        <v>1287254.08</v>
      </c>
      <c r="D11" s="90">
        <v>58847547.539999999</v>
      </c>
      <c r="E11" s="89">
        <v>40854089.810000002</v>
      </c>
      <c r="F11" s="89">
        <v>40854089.810000002</v>
      </c>
      <c r="G11" s="90">
        <v>17993457.729999997</v>
      </c>
    </row>
    <row r="12" spans="1:7" x14ac:dyDescent="0.25">
      <c r="A12" s="55" t="s">
        <v>31</v>
      </c>
      <c r="B12" s="89">
        <v>208000</v>
      </c>
      <c r="C12" s="89">
        <v>0</v>
      </c>
      <c r="D12" s="90">
        <v>208000</v>
      </c>
      <c r="E12" s="89">
        <v>28652.79</v>
      </c>
      <c r="F12" s="89">
        <v>28652.79</v>
      </c>
      <c r="G12" s="90">
        <v>179347.21</v>
      </c>
    </row>
    <row r="13" spans="1:7" x14ac:dyDescent="0.25">
      <c r="A13" s="55" t="s">
        <v>32</v>
      </c>
      <c r="B13" s="89">
        <v>11899693.98</v>
      </c>
      <c r="C13" s="89">
        <v>524733.78</v>
      </c>
      <c r="D13" s="90">
        <v>12424427.76</v>
      </c>
      <c r="E13" s="89">
        <v>4451372.71</v>
      </c>
      <c r="F13" s="89">
        <v>4451372.71</v>
      </c>
      <c r="G13" s="90">
        <v>7973055.0499999998</v>
      </c>
    </row>
    <row r="14" spans="1:7" x14ac:dyDescent="0.25">
      <c r="A14" s="55" t="s">
        <v>33</v>
      </c>
      <c r="B14" s="89">
        <v>23022783.379999999</v>
      </c>
      <c r="C14" s="89">
        <v>-2374617.71</v>
      </c>
      <c r="D14" s="90">
        <v>20648165.669999998</v>
      </c>
      <c r="E14" s="89">
        <v>12152319.34</v>
      </c>
      <c r="F14" s="89">
        <v>12152319.34</v>
      </c>
      <c r="G14" s="90">
        <v>8495846.3299999982</v>
      </c>
    </row>
    <row r="15" spans="1:7" x14ac:dyDescent="0.25">
      <c r="A15" s="55" t="s">
        <v>34</v>
      </c>
      <c r="B15" s="89">
        <v>18449347.239999998</v>
      </c>
      <c r="C15" s="89">
        <v>904804.23</v>
      </c>
      <c r="D15" s="90">
        <v>19354151.469999999</v>
      </c>
      <c r="E15" s="89">
        <v>12747810.630000001</v>
      </c>
      <c r="F15" s="89">
        <v>12747810.630000001</v>
      </c>
      <c r="G15" s="90">
        <v>6606340.839999998</v>
      </c>
    </row>
    <row r="16" spans="1:7" x14ac:dyDescent="0.25">
      <c r="A16" s="55" t="s">
        <v>35</v>
      </c>
      <c r="B16" s="89">
        <v>1038698.41</v>
      </c>
      <c r="C16" s="89">
        <v>-342174.38</v>
      </c>
      <c r="D16" s="90">
        <v>696524.03</v>
      </c>
      <c r="E16" s="92">
        <v>0</v>
      </c>
      <c r="F16" s="92">
        <v>0</v>
      </c>
      <c r="G16" s="90">
        <v>696524.03</v>
      </c>
    </row>
    <row r="17" spans="1:7" x14ac:dyDescent="0.25">
      <c r="A17" s="55" t="s">
        <v>36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 t="shared" ref="G17" si="2">D17-E17</f>
        <v>0</v>
      </c>
    </row>
    <row r="18" spans="1:7" x14ac:dyDescent="0.25">
      <c r="A18" s="54" t="s">
        <v>37</v>
      </c>
      <c r="B18" s="53">
        <f t="shared" ref="B18:G18" si="3">SUM(B19:B27)</f>
        <v>45826380</v>
      </c>
      <c r="C18" s="53">
        <f t="shared" si="3"/>
        <v>2100561.87</v>
      </c>
      <c r="D18" s="53">
        <f t="shared" si="3"/>
        <v>47926941.870000005</v>
      </c>
      <c r="E18" s="53">
        <f t="shared" si="3"/>
        <v>23503241.950000003</v>
      </c>
      <c r="F18" s="53">
        <f t="shared" si="3"/>
        <v>23321563.599999998</v>
      </c>
      <c r="G18" s="53">
        <f t="shared" si="3"/>
        <v>24423699.920000002</v>
      </c>
    </row>
    <row r="19" spans="1:7" x14ac:dyDescent="0.25">
      <c r="A19" s="55" t="s">
        <v>38</v>
      </c>
      <c r="B19" s="89">
        <v>3253000</v>
      </c>
      <c r="C19" s="89">
        <v>155839.26999999999</v>
      </c>
      <c r="D19" s="90">
        <v>3408839.27</v>
      </c>
      <c r="E19" s="89">
        <v>1763303.48</v>
      </c>
      <c r="F19" s="89">
        <v>1763303.48</v>
      </c>
      <c r="G19" s="90">
        <v>1645535.79</v>
      </c>
    </row>
    <row r="20" spans="1:7" x14ac:dyDescent="0.25">
      <c r="A20" s="55" t="s">
        <v>39</v>
      </c>
      <c r="B20" s="89">
        <v>300000</v>
      </c>
      <c r="C20" s="89">
        <v>0</v>
      </c>
      <c r="D20" s="90">
        <v>300000</v>
      </c>
      <c r="E20" s="89">
        <v>164003.74</v>
      </c>
      <c r="F20" s="89">
        <v>164003.74</v>
      </c>
      <c r="G20" s="90">
        <v>135996.26</v>
      </c>
    </row>
    <row r="21" spans="1:7" x14ac:dyDescent="0.25">
      <c r="A21" s="55" t="s">
        <v>40</v>
      </c>
      <c r="B21" s="89">
        <v>0</v>
      </c>
      <c r="C21" s="89">
        <v>260670</v>
      </c>
      <c r="D21" s="90">
        <v>260670</v>
      </c>
      <c r="E21" s="89">
        <v>0</v>
      </c>
      <c r="F21" s="89">
        <v>0</v>
      </c>
      <c r="G21" s="90">
        <v>260670</v>
      </c>
    </row>
    <row r="22" spans="1:7" x14ac:dyDescent="0.25">
      <c r="A22" s="55" t="s">
        <v>41</v>
      </c>
      <c r="B22" s="89">
        <v>23842000</v>
      </c>
      <c r="C22" s="89">
        <v>-1728933.31</v>
      </c>
      <c r="D22" s="90">
        <v>22113066.690000001</v>
      </c>
      <c r="E22" s="89">
        <v>11678837.060000001</v>
      </c>
      <c r="F22" s="89">
        <v>11641502.27</v>
      </c>
      <c r="G22" s="90">
        <v>10434229.630000001</v>
      </c>
    </row>
    <row r="23" spans="1:7" x14ac:dyDescent="0.25">
      <c r="A23" s="55" t="s">
        <v>42</v>
      </c>
      <c r="B23" s="89">
        <v>2640000</v>
      </c>
      <c r="C23" s="89">
        <v>234900.35</v>
      </c>
      <c r="D23" s="90">
        <v>2874900.35</v>
      </c>
      <c r="E23" s="89">
        <v>650662.56999999995</v>
      </c>
      <c r="F23" s="89">
        <v>624126.21</v>
      </c>
      <c r="G23" s="90">
        <v>2224237.7800000003</v>
      </c>
    </row>
    <row r="24" spans="1:7" x14ac:dyDescent="0.25">
      <c r="A24" s="55" t="s">
        <v>43</v>
      </c>
      <c r="B24" s="89">
        <v>6555000</v>
      </c>
      <c r="C24" s="89">
        <v>3000000</v>
      </c>
      <c r="D24" s="90">
        <v>9555000</v>
      </c>
      <c r="E24" s="89">
        <v>5029466.75</v>
      </c>
      <c r="F24" s="89">
        <v>5008249.32</v>
      </c>
      <c r="G24" s="90">
        <v>4525533.25</v>
      </c>
    </row>
    <row r="25" spans="1:7" x14ac:dyDescent="0.25">
      <c r="A25" s="55" t="s">
        <v>44</v>
      </c>
      <c r="B25" s="89">
        <v>3054280</v>
      </c>
      <c r="C25" s="89">
        <v>591780.97</v>
      </c>
      <c r="D25" s="90">
        <v>3646060.9699999997</v>
      </c>
      <c r="E25" s="89">
        <v>2643778.9300000002</v>
      </c>
      <c r="F25" s="89">
        <v>2567558.9300000002</v>
      </c>
      <c r="G25" s="90">
        <v>1002282.0399999996</v>
      </c>
    </row>
    <row r="26" spans="1:7" x14ac:dyDescent="0.25">
      <c r="A26" s="55" t="s">
        <v>45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</row>
    <row r="27" spans="1:7" x14ac:dyDescent="0.25">
      <c r="A27" s="55" t="s">
        <v>46</v>
      </c>
      <c r="B27" s="89">
        <v>6182100</v>
      </c>
      <c r="C27" s="89">
        <v>-413695.41</v>
      </c>
      <c r="D27" s="90">
        <v>5768404.5899999999</v>
      </c>
      <c r="E27" s="89">
        <v>1573189.42</v>
      </c>
      <c r="F27" s="89">
        <v>1552819.65</v>
      </c>
      <c r="G27" s="90">
        <v>4195215.17</v>
      </c>
    </row>
    <row r="28" spans="1:7" x14ac:dyDescent="0.25">
      <c r="A28" s="54" t="s">
        <v>47</v>
      </c>
      <c r="B28" s="53">
        <f t="shared" ref="B28:G28" si="4">SUM(B29:B37)</f>
        <v>89623404.219999999</v>
      </c>
      <c r="C28" s="53">
        <f t="shared" si="4"/>
        <v>-1118217.6300000001</v>
      </c>
      <c r="D28" s="53">
        <f t="shared" si="4"/>
        <v>88505186.589999989</v>
      </c>
      <c r="E28" s="53">
        <f t="shared" si="4"/>
        <v>47153640.190000013</v>
      </c>
      <c r="F28" s="53">
        <f t="shared" si="4"/>
        <v>45095063.190000013</v>
      </c>
      <c r="G28" s="53">
        <f t="shared" si="4"/>
        <v>41351546.399999999</v>
      </c>
    </row>
    <row r="29" spans="1:7" x14ac:dyDescent="0.25">
      <c r="A29" s="55" t="s">
        <v>48</v>
      </c>
      <c r="B29" s="89">
        <v>43000000</v>
      </c>
      <c r="C29" s="89">
        <v>-7213520.9699999997</v>
      </c>
      <c r="D29" s="90">
        <v>35786479.030000001</v>
      </c>
      <c r="E29" s="89">
        <v>22878826.010000002</v>
      </c>
      <c r="F29" s="89">
        <v>22878826.010000002</v>
      </c>
      <c r="G29" s="90">
        <v>12907653.02</v>
      </c>
    </row>
    <row r="30" spans="1:7" x14ac:dyDescent="0.25">
      <c r="A30" s="55" t="s">
        <v>49</v>
      </c>
      <c r="B30" s="89">
        <v>1546000</v>
      </c>
      <c r="C30" s="89">
        <v>260000</v>
      </c>
      <c r="D30" s="90">
        <v>1806000</v>
      </c>
      <c r="E30" s="89">
        <v>395478.85</v>
      </c>
      <c r="F30" s="89">
        <v>395478.85</v>
      </c>
      <c r="G30" s="90">
        <v>1410521.15</v>
      </c>
    </row>
    <row r="31" spans="1:7" x14ac:dyDescent="0.25">
      <c r="A31" s="55" t="s">
        <v>50</v>
      </c>
      <c r="B31" s="89">
        <v>12140000</v>
      </c>
      <c r="C31" s="89">
        <v>1204666.3999999999</v>
      </c>
      <c r="D31" s="90">
        <v>13344666.4</v>
      </c>
      <c r="E31" s="89">
        <v>6372830.0700000003</v>
      </c>
      <c r="F31" s="89">
        <v>6372830.0700000003</v>
      </c>
      <c r="G31" s="90">
        <v>6971836.3300000001</v>
      </c>
    </row>
    <row r="32" spans="1:7" x14ac:dyDescent="0.25">
      <c r="A32" s="55" t="s">
        <v>51</v>
      </c>
      <c r="B32" s="89">
        <v>2898000</v>
      </c>
      <c r="C32" s="89">
        <v>2048311.37</v>
      </c>
      <c r="D32" s="90">
        <v>4946311.37</v>
      </c>
      <c r="E32" s="89">
        <v>3634565.97</v>
      </c>
      <c r="F32" s="89">
        <v>3634565.97</v>
      </c>
      <c r="G32" s="90">
        <v>1311745.3999999999</v>
      </c>
    </row>
    <row r="33" spans="1:7" ht="14.45" customHeight="1" x14ac:dyDescent="0.25">
      <c r="A33" s="55" t="s">
        <v>52</v>
      </c>
      <c r="B33" s="89">
        <v>9541500</v>
      </c>
      <c r="C33" s="89">
        <v>1083764.77</v>
      </c>
      <c r="D33" s="90">
        <v>10625264.77</v>
      </c>
      <c r="E33" s="89">
        <v>4166799.58</v>
      </c>
      <c r="F33" s="89">
        <v>4166799.58</v>
      </c>
      <c r="G33" s="90">
        <v>6458465.1899999995</v>
      </c>
    </row>
    <row r="34" spans="1:7" ht="14.45" customHeight="1" x14ac:dyDescent="0.25">
      <c r="A34" s="55" t="s">
        <v>53</v>
      </c>
      <c r="B34" s="89">
        <v>4127000</v>
      </c>
      <c r="C34" s="89">
        <v>100000</v>
      </c>
      <c r="D34" s="90">
        <v>4227000</v>
      </c>
      <c r="E34" s="89">
        <v>1216540.02</v>
      </c>
      <c r="F34" s="89">
        <v>1216540.02</v>
      </c>
      <c r="G34" s="90">
        <v>3010459.98</v>
      </c>
    </row>
    <row r="35" spans="1:7" ht="14.45" customHeight="1" x14ac:dyDescent="0.25">
      <c r="A35" s="55" t="s">
        <v>54</v>
      </c>
      <c r="B35" s="89">
        <v>758000</v>
      </c>
      <c r="C35" s="92">
        <v>0</v>
      </c>
      <c r="D35" s="90">
        <v>758000</v>
      </c>
      <c r="E35" s="89">
        <v>51390.36</v>
      </c>
      <c r="F35" s="89">
        <v>51390.36</v>
      </c>
      <c r="G35" s="90">
        <v>706609.64</v>
      </c>
    </row>
    <row r="36" spans="1:7" ht="14.45" customHeight="1" x14ac:dyDescent="0.25">
      <c r="A36" s="55" t="s">
        <v>55</v>
      </c>
      <c r="B36" s="89">
        <v>405000</v>
      </c>
      <c r="C36" s="92">
        <v>0</v>
      </c>
      <c r="D36" s="90">
        <v>405000</v>
      </c>
      <c r="E36" s="89">
        <v>27122.240000000002</v>
      </c>
      <c r="F36" s="89">
        <v>27122.240000000002</v>
      </c>
      <c r="G36" s="90">
        <v>377877.76000000001</v>
      </c>
    </row>
    <row r="37" spans="1:7" ht="14.45" customHeight="1" x14ac:dyDescent="0.25">
      <c r="A37" s="55" t="s">
        <v>56</v>
      </c>
      <c r="B37" s="89">
        <v>15207904.220000001</v>
      </c>
      <c r="C37" s="89">
        <v>1398560.8</v>
      </c>
      <c r="D37" s="90">
        <v>16606465.020000001</v>
      </c>
      <c r="E37" s="89">
        <v>8410087.0899999999</v>
      </c>
      <c r="F37" s="89">
        <v>6351510.0899999999</v>
      </c>
      <c r="G37" s="90">
        <v>8196377.9300000016</v>
      </c>
    </row>
    <row r="38" spans="1:7" x14ac:dyDescent="0.25">
      <c r="A38" s="54" t="s">
        <v>57</v>
      </c>
      <c r="B38" s="53">
        <f t="shared" ref="B38:G38" si="5">SUM(B39:B47)</f>
        <v>100000</v>
      </c>
      <c r="C38" s="53">
        <f t="shared" si="5"/>
        <v>0</v>
      </c>
      <c r="D38" s="53">
        <f t="shared" si="5"/>
        <v>100000</v>
      </c>
      <c r="E38" s="53">
        <f t="shared" si="5"/>
        <v>45065.66</v>
      </c>
      <c r="F38" s="53">
        <f t="shared" si="5"/>
        <v>45065.66</v>
      </c>
      <c r="G38" s="53">
        <f t="shared" si="5"/>
        <v>54934.34</v>
      </c>
    </row>
    <row r="39" spans="1:7" x14ac:dyDescent="0.25">
      <c r="A39" s="55" t="s">
        <v>58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</row>
    <row r="40" spans="1:7" x14ac:dyDescent="0.25">
      <c r="A40" s="55" t="s">
        <v>59</v>
      </c>
      <c r="B40" s="91">
        <v>0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55" t="s">
        <v>60</v>
      </c>
      <c r="B41" s="91">
        <v>0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x14ac:dyDescent="0.25">
      <c r="A42" s="55" t="s">
        <v>61</v>
      </c>
      <c r="B42" s="89">
        <v>100000</v>
      </c>
      <c r="C42" s="89">
        <v>0</v>
      </c>
      <c r="D42" s="90">
        <v>100000</v>
      </c>
      <c r="E42" s="89">
        <v>45065.66</v>
      </c>
      <c r="F42" s="89">
        <v>45065.66</v>
      </c>
      <c r="G42" s="90">
        <v>54934.34</v>
      </c>
    </row>
    <row r="43" spans="1:7" x14ac:dyDescent="0.25">
      <c r="A43" s="55" t="s">
        <v>62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</row>
    <row r="44" spans="1:7" x14ac:dyDescent="0.25">
      <c r="A44" s="55" t="s">
        <v>63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</row>
    <row r="45" spans="1:7" x14ac:dyDescent="0.25">
      <c r="A45" s="55" t="s">
        <v>64</v>
      </c>
      <c r="B45" s="91">
        <v>0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</row>
    <row r="46" spans="1:7" x14ac:dyDescent="0.25">
      <c r="A46" s="55" t="s">
        <v>65</v>
      </c>
      <c r="B46" s="91">
        <v>0</v>
      </c>
      <c r="C46" s="91">
        <v>0</v>
      </c>
      <c r="D46" s="91">
        <v>0</v>
      </c>
      <c r="E46" s="91">
        <v>0</v>
      </c>
      <c r="F46" s="91">
        <v>0</v>
      </c>
      <c r="G46" s="91">
        <v>0</v>
      </c>
    </row>
    <row r="47" spans="1:7" x14ac:dyDescent="0.25">
      <c r="A47" s="55" t="s">
        <v>66</v>
      </c>
      <c r="B47" s="91">
        <v>0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</row>
    <row r="48" spans="1:7" x14ac:dyDescent="0.25">
      <c r="A48" s="54" t="s">
        <v>67</v>
      </c>
      <c r="B48" s="53">
        <f t="shared" ref="B48:G48" si="6">SUM(B49:B57)</f>
        <v>4552000</v>
      </c>
      <c r="C48" s="53">
        <f t="shared" si="6"/>
        <v>46817338.289999999</v>
      </c>
      <c r="D48" s="53">
        <f t="shared" si="6"/>
        <v>51369338.289999999</v>
      </c>
      <c r="E48" s="53">
        <f t="shared" si="6"/>
        <v>26358223.879999999</v>
      </c>
      <c r="F48" s="53">
        <f t="shared" si="6"/>
        <v>26358223.879999999</v>
      </c>
      <c r="G48" s="53">
        <f t="shared" si="6"/>
        <v>25011114.41</v>
      </c>
    </row>
    <row r="49" spans="1:7" x14ac:dyDescent="0.25">
      <c r="A49" s="55" t="s">
        <v>68</v>
      </c>
      <c r="B49" s="89">
        <v>900000</v>
      </c>
      <c r="C49" s="89">
        <v>245985</v>
      </c>
      <c r="D49" s="90">
        <v>1145985</v>
      </c>
      <c r="E49" s="89">
        <v>894128.87</v>
      </c>
      <c r="F49" s="89">
        <v>894128.87</v>
      </c>
      <c r="G49" s="90">
        <v>251856.13</v>
      </c>
    </row>
    <row r="50" spans="1:7" x14ac:dyDescent="0.25">
      <c r="A50" s="55" t="s">
        <v>69</v>
      </c>
      <c r="B50" s="89">
        <v>50000</v>
      </c>
      <c r="C50" s="89">
        <v>103937.71</v>
      </c>
      <c r="D50" s="90">
        <v>153937.71000000002</v>
      </c>
      <c r="E50" s="89">
        <v>0</v>
      </c>
      <c r="F50" s="89">
        <v>0</v>
      </c>
      <c r="G50" s="90">
        <v>153937.71000000002</v>
      </c>
    </row>
    <row r="51" spans="1:7" x14ac:dyDescent="0.25">
      <c r="A51" s="55" t="s">
        <v>70</v>
      </c>
      <c r="B51" s="89">
        <v>100000</v>
      </c>
      <c r="C51" s="89">
        <v>120000</v>
      </c>
      <c r="D51" s="90">
        <v>220000</v>
      </c>
      <c r="E51" s="89">
        <v>13903.43</v>
      </c>
      <c r="F51" s="89">
        <v>13903.43</v>
      </c>
      <c r="G51" s="90">
        <v>206096.57</v>
      </c>
    </row>
    <row r="52" spans="1:7" x14ac:dyDescent="0.25">
      <c r="A52" s="55" t="s">
        <v>71</v>
      </c>
      <c r="B52" s="89">
        <v>420000</v>
      </c>
      <c r="C52" s="89">
        <v>21102768.93</v>
      </c>
      <c r="D52" s="90">
        <v>21522768.93</v>
      </c>
      <c r="E52" s="89">
        <v>20699389.649999999</v>
      </c>
      <c r="F52" s="89">
        <v>20699389.649999999</v>
      </c>
      <c r="G52" s="90">
        <v>823379.28000000119</v>
      </c>
    </row>
    <row r="53" spans="1:7" x14ac:dyDescent="0.25">
      <c r="A53" s="55" t="s">
        <v>72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</row>
    <row r="54" spans="1:7" x14ac:dyDescent="0.25">
      <c r="A54" s="55" t="s">
        <v>73</v>
      </c>
      <c r="B54" s="89">
        <v>1967000</v>
      </c>
      <c r="C54" s="89">
        <v>21905646.649999999</v>
      </c>
      <c r="D54" s="90">
        <v>23872646.649999999</v>
      </c>
      <c r="E54" s="89">
        <v>4568851.09</v>
      </c>
      <c r="F54" s="89">
        <v>4568851.09</v>
      </c>
      <c r="G54" s="90">
        <v>19303795.559999999</v>
      </c>
    </row>
    <row r="55" spans="1:7" x14ac:dyDescent="0.25">
      <c r="A55" s="55" t="s">
        <v>74</v>
      </c>
      <c r="B55" s="91">
        <v>0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</row>
    <row r="56" spans="1:7" x14ac:dyDescent="0.25">
      <c r="A56" s="55" t="s">
        <v>75</v>
      </c>
      <c r="B56" s="89">
        <v>100000</v>
      </c>
      <c r="C56" s="89">
        <v>1800000</v>
      </c>
      <c r="D56" s="90">
        <v>1900000</v>
      </c>
      <c r="E56" s="92">
        <v>0</v>
      </c>
      <c r="F56" s="92">
        <v>0</v>
      </c>
      <c r="G56" s="90">
        <v>1900000</v>
      </c>
    </row>
    <row r="57" spans="1:7" x14ac:dyDescent="0.25">
      <c r="A57" s="55" t="s">
        <v>76</v>
      </c>
      <c r="B57" s="89">
        <v>1015000</v>
      </c>
      <c r="C57" s="89">
        <v>1539000</v>
      </c>
      <c r="D57" s="90">
        <v>2554000</v>
      </c>
      <c r="E57" s="89">
        <v>181950.84</v>
      </c>
      <c r="F57" s="89">
        <v>181950.84</v>
      </c>
      <c r="G57" s="90">
        <v>2372049.16</v>
      </c>
    </row>
    <row r="58" spans="1:7" x14ac:dyDescent="0.25">
      <c r="A58" s="54" t="s">
        <v>77</v>
      </c>
      <c r="B58" s="53">
        <f t="shared" ref="B58:G58" si="7">SUM(B59:B61)</f>
        <v>13879156.939999999</v>
      </c>
      <c r="C58" s="53">
        <f t="shared" si="7"/>
        <v>164608958.89000002</v>
      </c>
      <c r="D58" s="53">
        <f t="shared" si="7"/>
        <v>178488115.83000001</v>
      </c>
      <c r="E58" s="53">
        <f t="shared" si="7"/>
        <v>43586751.770000003</v>
      </c>
      <c r="F58" s="53">
        <f t="shared" si="7"/>
        <v>41542414.470000006</v>
      </c>
      <c r="G58" s="53">
        <f t="shared" si="7"/>
        <v>134901364.06</v>
      </c>
    </row>
    <row r="59" spans="1:7" x14ac:dyDescent="0.25">
      <c r="A59" s="55" t="s">
        <v>78</v>
      </c>
      <c r="B59" s="89">
        <v>13379156.939999999</v>
      </c>
      <c r="C59" s="89">
        <v>100427012.8</v>
      </c>
      <c r="D59" s="90">
        <v>113806169.73999999</v>
      </c>
      <c r="E59" s="89">
        <v>37863509.93</v>
      </c>
      <c r="F59" s="89">
        <v>35819172.630000003</v>
      </c>
      <c r="G59" s="90">
        <v>75942659.810000002</v>
      </c>
    </row>
    <row r="60" spans="1:7" x14ac:dyDescent="0.25">
      <c r="A60" s="55" t="s">
        <v>79</v>
      </c>
      <c r="B60" s="89">
        <v>500000</v>
      </c>
      <c r="C60" s="89">
        <v>63155000</v>
      </c>
      <c r="D60" s="90">
        <v>63655000</v>
      </c>
      <c r="E60" s="89">
        <v>4886649.5</v>
      </c>
      <c r="F60" s="89">
        <v>4886649.5</v>
      </c>
      <c r="G60" s="90">
        <v>58768350.5</v>
      </c>
    </row>
    <row r="61" spans="1:7" x14ac:dyDescent="0.25">
      <c r="A61" s="55" t="s">
        <v>80</v>
      </c>
      <c r="B61" s="89">
        <v>0</v>
      </c>
      <c r="C61" s="89">
        <v>1026946.09</v>
      </c>
      <c r="D61" s="90">
        <v>1026946.09</v>
      </c>
      <c r="E61" s="89">
        <v>836592.34</v>
      </c>
      <c r="F61" s="89">
        <v>836592.34</v>
      </c>
      <c r="G61" s="90">
        <v>190353.75</v>
      </c>
    </row>
    <row r="62" spans="1:7" x14ac:dyDescent="0.25">
      <c r="A62" s="54" t="s">
        <v>81</v>
      </c>
      <c r="B62" s="53">
        <f t="shared" ref="B62:G62" si="8">SUM(B63:B67,B69:B70)</f>
        <v>0</v>
      </c>
      <c r="C62" s="53">
        <f t="shared" si="8"/>
        <v>64962749.109999999</v>
      </c>
      <c r="D62" s="53">
        <f t="shared" si="8"/>
        <v>64962749.109999999</v>
      </c>
      <c r="E62" s="53">
        <f t="shared" si="8"/>
        <v>0</v>
      </c>
      <c r="F62" s="53">
        <f t="shared" si="8"/>
        <v>0</v>
      </c>
      <c r="G62" s="53">
        <f t="shared" si="8"/>
        <v>64962749.109999999</v>
      </c>
    </row>
    <row r="63" spans="1:7" x14ac:dyDescent="0.25">
      <c r="A63" s="55" t="s">
        <v>82</v>
      </c>
      <c r="B63" s="91">
        <v>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</row>
    <row r="64" spans="1:7" x14ac:dyDescent="0.25">
      <c r="A64" s="55" t="s">
        <v>83</v>
      </c>
      <c r="B64" s="91">
        <v>0</v>
      </c>
      <c r="C64" s="91">
        <v>0</v>
      </c>
      <c r="D64" s="91">
        <v>0</v>
      </c>
      <c r="E64" s="91">
        <v>0</v>
      </c>
      <c r="F64" s="91">
        <v>0</v>
      </c>
      <c r="G64" s="91">
        <v>0</v>
      </c>
    </row>
    <row r="65" spans="1:7" x14ac:dyDescent="0.25">
      <c r="A65" s="55" t="s">
        <v>84</v>
      </c>
      <c r="B65" s="91">
        <v>0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</row>
    <row r="66" spans="1:7" x14ac:dyDescent="0.25">
      <c r="A66" s="55" t="s">
        <v>85</v>
      </c>
      <c r="B66" s="91">
        <v>0</v>
      </c>
      <c r="C66" s="91">
        <v>0</v>
      </c>
      <c r="D66" s="91">
        <v>0</v>
      </c>
      <c r="E66" s="91">
        <v>0</v>
      </c>
      <c r="F66" s="91">
        <v>0</v>
      </c>
      <c r="G66" s="91">
        <v>0</v>
      </c>
    </row>
    <row r="67" spans="1:7" x14ac:dyDescent="0.25">
      <c r="A67" s="55" t="s">
        <v>86</v>
      </c>
      <c r="B67" s="91">
        <v>0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</row>
    <row r="68" spans="1:7" x14ac:dyDescent="0.25">
      <c r="A68" s="55" t="s">
        <v>87</v>
      </c>
      <c r="B68" s="91">
        <v>0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</row>
    <row r="69" spans="1:7" x14ac:dyDescent="0.25">
      <c r="A69" s="55" t="s">
        <v>88</v>
      </c>
      <c r="B69" s="91">
        <v>0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</row>
    <row r="70" spans="1:7" x14ac:dyDescent="0.25">
      <c r="A70" s="55" t="s">
        <v>89</v>
      </c>
      <c r="B70" s="92">
        <v>0</v>
      </c>
      <c r="C70" s="89">
        <v>64962749.109999999</v>
      </c>
      <c r="D70" s="90">
        <v>64962749.109999999</v>
      </c>
      <c r="E70" s="92">
        <v>0</v>
      </c>
      <c r="F70" s="92">
        <v>0</v>
      </c>
      <c r="G70" s="90">
        <v>64962749.109999999</v>
      </c>
    </row>
    <row r="71" spans="1:7" x14ac:dyDescent="0.25">
      <c r="A71" s="54" t="s">
        <v>90</v>
      </c>
      <c r="B71" s="53">
        <f t="shared" ref="B71:G71" si="9">SUM(B72:B74)</f>
        <v>0</v>
      </c>
      <c r="C71" s="53">
        <f t="shared" si="9"/>
        <v>0</v>
      </c>
      <c r="D71" s="53">
        <f t="shared" si="9"/>
        <v>0</v>
      </c>
      <c r="E71" s="53">
        <f t="shared" si="9"/>
        <v>0</v>
      </c>
      <c r="F71" s="53">
        <f t="shared" si="9"/>
        <v>0</v>
      </c>
      <c r="G71" s="53">
        <f t="shared" si="9"/>
        <v>0</v>
      </c>
    </row>
    <row r="72" spans="1:7" x14ac:dyDescent="0.25">
      <c r="A72" s="55" t="s">
        <v>91</v>
      </c>
      <c r="B72" s="91">
        <v>0</v>
      </c>
      <c r="C72" s="91">
        <v>0</v>
      </c>
      <c r="D72" s="91">
        <v>0</v>
      </c>
      <c r="E72" s="91">
        <v>0</v>
      </c>
      <c r="F72" s="91">
        <v>0</v>
      </c>
      <c r="G72" s="91">
        <v>0</v>
      </c>
    </row>
    <row r="73" spans="1:7" x14ac:dyDescent="0.25">
      <c r="A73" s="55" t="s">
        <v>92</v>
      </c>
      <c r="B73" s="91">
        <v>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</row>
    <row r="74" spans="1:7" x14ac:dyDescent="0.25">
      <c r="A74" s="55" t="s">
        <v>93</v>
      </c>
      <c r="B74" s="91">
        <v>0</v>
      </c>
      <c r="C74" s="91">
        <v>0</v>
      </c>
      <c r="D74" s="91">
        <v>0</v>
      </c>
      <c r="E74" s="91">
        <v>0</v>
      </c>
      <c r="F74" s="91">
        <v>0</v>
      </c>
      <c r="G74" s="91">
        <v>0</v>
      </c>
    </row>
    <row r="75" spans="1:7" x14ac:dyDescent="0.25">
      <c r="A75" s="54" t="s">
        <v>94</v>
      </c>
      <c r="B75" s="53">
        <f t="shared" ref="B75:G75" si="10">SUM(B76:B82)</f>
        <v>815000</v>
      </c>
      <c r="C75" s="53">
        <f t="shared" si="10"/>
        <v>0</v>
      </c>
      <c r="D75" s="53">
        <f t="shared" si="10"/>
        <v>815000</v>
      </c>
      <c r="E75" s="53">
        <f t="shared" si="10"/>
        <v>0</v>
      </c>
      <c r="F75" s="53">
        <f t="shared" si="10"/>
        <v>0</v>
      </c>
      <c r="G75" s="53">
        <f t="shared" si="10"/>
        <v>815000</v>
      </c>
    </row>
    <row r="76" spans="1:7" x14ac:dyDescent="0.25">
      <c r="A76" s="55" t="s">
        <v>95</v>
      </c>
      <c r="B76" s="91">
        <v>0</v>
      </c>
      <c r="C76" s="91">
        <v>0</v>
      </c>
      <c r="D76" s="91">
        <v>0</v>
      </c>
      <c r="E76" s="91">
        <v>0</v>
      </c>
      <c r="F76" s="91">
        <v>0</v>
      </c>
      <c r="G76" s="91">
        <v>0</v>
      </c>
    </row>
    <row r="77" spans="1:7" x14ac:dyDescent="0.25">
      <c r="A77" s="55" t="s">
        <v>96</v>
      </c>
      <c r="B77" s="91">
        <v>0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</row>
    <row r="78" spans="1:7" x14ac:dyDescent="0.25">
      <c r="A78" s="55" t="s">
        <v>97</v>
      </c>
      <c r="B78" s="91">
        <v>0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</row>
    <row r="79" spans="1:7" x14ac:dyDescent="0.25">
      <c r="A79" s="55" t="s">
        <v>98</v>
      </c>
      <c r="B79" s="91">
        <v>0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</row>
    <row r="80" spans="1:7" x14ac:dyDescent="0.25">
      <c r="A80" s="55" t="s">
        <v>99</v>
      </c>
      <c r="B80" s="91">
        <v>0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</row>
    <row r="81" spans="1:7" x14ac:dyDescent="0.25">
      <c r="A81" s="55" t="s">
        <v>100</v>
      </c>
      <c r="B81" s="91">
        <v>0</v>
      </c>
      <c r="C81" s="91">
        <v>0</v>
      </c>
      <c r="D81" s="91">
        <v>0</v>
      </c>
      <c r="E81" s="91">
        <v>0</v>
      </c>
      <c r="F81" s="91">
        <v>0</v>
      </c>
      <c r="G81" s="91">
        <v>0</v>
      </c>
    </row>
    <row r="82" spans="1:7" x14ac:dyDescent="0.25">
      <c r="A82" s="55" t="s">
        <v>101</v>
      </c>
      <c r="B82" s="89">
        <v>815000</v>
      </c>
      <c r="C82" s="92">
        <v>0</v>
      </c>
      <c r="D82" s="90">
        <v>815000</v>
      </c>
      <c r="E82" s="92">
        <v>0</v>
      </c>
      <c r="F82" s="92">
        <v>0</v>
      </c>
      <c r="G82" s="90">
        <v>815000</v>
      </c>
    </row>
    <row r="83" spans="1:7" x14ac:dyDescent="0.25">
      <c r="A83" s="56"/>
      <c r="B83" s="45"/>
      <c r="C83" s="45"/>
      <c r="D83" s="45"/>
      <c r="E83" s="45"/>
      <c r="F83" s="45"/>
      <c r="G83" s="45"/>
    </row>
    <row r="84" spans="1:7" x14ac:dyDescent="0.25">
      <c r="A84" s="9" t="s">
        <v>102</v>
      </c>
      <c r="B84" s="53">
        <f t="shared" ref="B84:G84" si="11">SUM(B85,B93,B103,B113,B123,B133,B137,B146,B150)</f>
        <v>0</v>
      </c>
      <c r="C84" s="53">
        <f t="shared" si="11"/>
        <v>9903915.5800000001</v>
      </c>
      <c r="D84" s="53">
        <f t="shared" si="11"/>
        <v>9903915.5800000001</v>
      </c>
      <c r="E84" s="53">
        <f t="shared" si="11"/>
        <v>2702982.12</v>
      </c>
      <c r="F84" s="53">
        <f t="shared" si="11"/>
        <v>1406134.3</v>
      </c>
      <c r="G84" s="53">
        <f t="shared" si="11"/>
        <v>7200933.46</v>
      </c>
    </row>
    <row r="85" spans="1:7" x14ac:dyDescent="0.25">
      <c r="A85" s="54" t="s">
        <v>29</v>
      </c>
      <c r="B85" s="53">
        <f t="shared" ref="B85:G85" si="12">SUM(B86:B92)</f>
        <v>0</v>
      </c>
      <c r="C85" s="53">
        <f t="shared" si="12"/>
        <v>0</v>
      </c>
      <c r="D85" s="53">
        <f t="shared" si="12"/>
        <v>0</v>
      </c>
      <c r="E85" s="53">
        <f t="shared" si="12"/>
        <v>0</v>
      </c>
      <c r="F85" s="53">
        <f t="shared" si="12"/>
        <v>0</v>
      </c>
      <c r="G85" s="53">
        <f t="shared" si="12"/>
        <v>0</v>
      </c>
    </row>
    <row r="86" spans="1:7" x14ac:dyDescent="0.25">
      <c r="A86" s="55" t="s">
        <v>30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f>D86-E86</f>
        <v>0</v>
      </c>
    </row>
    <row r="87" spans="1:7" x14ac:dyDescent="0.25">
      <c r="A87" s="55" t="s">
        <v>31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ref="G87:G92" si="13">D87-E87</f>
        <v>0</v>
      </c>
    </row>
    <row r="88" spans="1:7" x14ac:dyDescent="0.25">
      <c r="A88" s="55" t="s">
        <v>32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13"/>
        <v>0</v>
      </c>
    </row>
    <row r="89" spans="1:7" x14ac:dyDescent="0.25">
      <c r="A89" s="55" t="s">
        <v>33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f t="shared" si="13"/>
        <v>0</v>
      </c>
    </row>
    <row r="90" spans="1:7" x14ac:dyDescent="0.25">
      <c r="A90" s="55" t="s">
        <v>34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13"/>
        <v>0</v>
      </c>
    </row>
    <row r="91" spans="1:7" x14ac:dyDescent="0.25">
      <c r="A91" s="55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13"/>
        <v>0</v>
      </c>
    </row>
    <row r="92" spans="1:7" x14ac:dyDescent="0.25">
      <c r="A92" s="55" t="s">
        <v>36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13"/>
        <v>0</v>
      </c>
    </row>
    <row r="93" spans="1:7" x14ac:dyDescent="0.25">
      <c r="A93" s="54" t="s">
        <v>37</v>
      </c>
      <c r="B93" s="53">
        <f t="shared" ref="B93:G93" si="14">SUM(B94:B102)</f>
        <v>0</v>
      </c>
      <c r="C93" s="53">
        <f t="shared" si="14"/>
        <v>0</v>
      </c>
      <c r="D93" s="53">
        <f t="shared" si="14"/>
        <v>0</v>
      </c>
      <c r="E93" s="53">
        <f t="shared" si="14"/>
        <v>0</v>
      </c>
      <c r="F93" s="53">
        <f t="shared" si="14"/>
        <v>0</v>
      </c>
      <c r="G93" s="53">
        <f t="shared" si="14"/>
        <v>0</v>
      </c>
    </row>
    <row r="94" spans="1:7" x14ac:dyDescent="0.25">
      <c r="A94" s="55" t="s">
        <v>38</v>
      </c>
      <c r="B94" s="91">
        <v>0</v>
      </c>
      <c r="C94" s="91">
        <v>0</v>
      </c>
      <c r="D94" s="91">
        <v>0</v>
      </c>
      <c r="E94" s="91">
        <v>0</v>
      </c>
      <c r="F94" s="91">
        <v>0</v>
      </c>
      <c r="G94" s="91">
        <v>0</v>
      </c>
    </row>
    <row r="95" spans="1:7" x14ac:dyDescent="0.25">
      <c r="A95" s="55" t="s">
        <v>39</v>
      </c>
      <c r="B95" s="91">
        <v>0</v>
      </c>
      <c r="C95" s="91">
        <v>0</v>
      </c>
      <c r="D95" s="91">
        <v>0</v>
      </c>
      <c r="E95" s="91">
        <v>0</v>
      </c>
      <c r="F95" s="91">
        <v>0</v>
      </c>
      <c r="G95" s="91">
        <v>0</v>
      </c>
    </row>
    <row r="96" spans="1:7" x14ac:dyDescent="0.25">
      <c r="A96" s="55" t="s">
        <v>40</v>
      </c>
      <c r="B96" s="91">
        <v>0</v>
      </c>
      <c r="C96" s="91">
        <v>0</v>
      </c>
      <c r="D96" s="91">
        <v>0</v>
      </c>
      <c r="E96" s="91">
        <v>0</v>
      </c>
      <c r="F96" s="91">
        <v>0</v>
      </c>
      <c r="G96" s="91">
        <v>0</v>
      </c>
    </row>
    <row r="97" spans="1:7" x14ac:dyDescent="0.25">
      <c r="A97" s="55" t="s">
        <v>41</v>
      </c>
      <c r="B97" s="91">
        <v>0</v>
      </c>
      <c r="C97" s="91">
        <v>0</v>
      </c>
      <c r="D97" s="91">
        <v>0</v>
      </c>
      <c r="E97" s="91">
        <v>0</v>
      </c>
      <c r="F97" s="91">
        <v>0</v>
      </c>
      <c r="G97" s="91">
        <v>0</v>
      </c>
    </row>
    <row r="98" spans="1:7" x14ac:dyDescent="0.25">
      <c r="A98" s="57" t="s">
        <v>42</v>
      </c>
      <c r="B98" s="91">
        <v>0</v>
      </c>
      <c r="C98" s="91">
        <v>0</v>
      </c>
      <c r="D98" s="91">
        <v>0</v>
      </c>
      <c r="E98" s="91">
        <v>0</v>
      </c>
      <c r="F98" s="91">
        <v>0</v>
      </c>
      <c r="G98" s="91">
        <v>0</v>
      </c>
    </row>
    <row r="99" spans="1:7" x14ac:dyDescent="0.25">
      <c r="A99" s="55" t="s">
        <v>43</v>
      </c>
      <c r="B99" s="91">
        <v>0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</row>
    <row r="100" spans="1:7" x14ac:dyDescent="0.25">
      <c r="A100" s="55" t="s">
        <v>44</v>
      </c>
      <c r="B100" s="91">
        <v>0</v>
      </c>
      <c r="C100" s="91">
        <v>0</v>
      </c>
      <c r="D100" s="91">
        <v>0</v>
      </c>
      <c r="E100" s="91">
        <v>0</v>
      </c>
      <c r="F100" s="91">
        <v>0</v>
      </c>
      <c r="G100" s="91">
        <v>0</v>
      </c>
    </row>
    <row r="101" spans="1:7" x14ac:dyDescent="0.25">
      <c r="A101" s="55" t="s">
        <v>45</v>
      </c>
      <c r="B101" s="91">
        <v>0</v>
      </c>
      <c r="C101" s="91">
        <v>0</v>
      </c>
      <c r="D101" s="91">
        <v>0</v>
      </c>
      <c r="E101" s="91">
        <v>0</v>
      </c>
      <c r="F101" s="91">
        <v>0</v>
      </c>
      <c r="G101" s="91">
        <v>0</v>
      </c>
    </row>
    <row r="102" spans="1:7" x14ac:dyDescent="0.25">
      <c r="A102" s="55" t="s">
        <v>46</v>
      </c>
      <c r="B102" s="91">
        <v>0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</row>
    <row r="103" spans="1:7" x14ac:dyDescent="0.25">
      <c r="A103" s="54" t="s">
        <v>47</v>
      </c>
      <c r="B103" s="53">
        <f>SUM(B104:B112)</f>
        <v>0</v>
      </c>
      <c r="C103" s="53">
        <f>SUM(C104:C112)</f>
        <v>0</v>
      </c>
      <c r="D103" s="53">
        <v>0</v>
      </c>
      <c r="E103" s="53">
        <f>SUM(E104:E112)</f>
        <v>0</v>
      </c>
      <c r="F103" s="53">
        <f>SUM(F104:F112)</f>
        <v>0</v>
      </c>
      <c r="G103" s="53">
        <f>SUM(G104:G112)</f>
        <v>0</v>
      </c>
    </row>
    <row r="104" spans="1:7" x14ac:dyDescent="0.25">
      <c r="A104" s="55" t="s">
        <v>48</v>
      </c>
      <c r="B104" s="91">
        <v>0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</row>
    <row r="105" spans="1:7" x14ac:dyDescent="0.25">
      <c r="A105" s="55" t="s">
        <v>49</v>
      </c>
      <c r="B105" s="91">
        <v>0</v>
      </c>
      <c r="C105" s="91">
        <v>0</v>
      </c>
      <c r="D105" s="91">
        <v>0</v>
      </c>
      <c r="E105" s="91">
        <v>0</v>
      </c>
      <c r="F105" s="91">
        <v>0</v>
      </c>
      <c r="G105" s="91">
        <v>0</v>
      </c>
    </row>
    <row r="106" spans="1:7" x14ac:dyDescent="0.25">
      <c r="A106" s="55" t="s">
        <v>50</v>
      </c>
      <c r="B106" s="91">
        <v>0</v>
      </c>
      <c r="C106" s="91">
        <v>0</v>
      </c>
      <c r="D106" s="91">
        <v>0</v>
      </c>
      <c r="E106" s="91">
        <v>0</v>
      </c>
      <c r="F106" s="91">
        <v>0</v>
      </c>
      <c r="G106" s="91">
        <v>0</v>
      </c>
    </row>
    <row r="107" spans="1:7" x14ac:dyDescent="0.25">
      <c r="A107" s="55" t="s">
        <v>51</v>
      </c>
      <c r="B107" s="91">
        <v>0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</row>
    <row r="108" spans="1:7" x14ac:dyDescent="0.25">
      <c r="A108" s="55" t="s">
        <v>52</v>
      </c>
      <c r="B108" s="91">
        <v>0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</row>
    <row r="109" spans="1:7" x14ac:dyDescent="0.25">
      <c r="A109" s="55" t="s">
        <v>53</v>
      </c>
      <c r="B109" s="91">
        <v>0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</row>
    <row r="110" spans="1:7" x14ac:dyDescent="0.25">
      <c r="A110" s="55" t="s">
        <v>54</v>
      </c>
      <c r="B110" s="91">
        <v>0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</row>
    <row r="111" spans="1:7" x14ac:dyDescent="0.25">
      <c r="A111" s="55" t="s">
        <v>55</v>
      </c>
      <c r="B111" s="91">
        <v>0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</row>
    <row r="112" spans="1:7" x14ac:dyDescent="0.25">
      <c r="A112" s="55" t="s">
        <v>56</v>
      </c>
      <c r="B112" s="91">
        <v>0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</row>
    <row r="113" spans="1:7" x14ac:dyDescent="0.25">
      <c r="A113" s="54" t="s">
        <v>57</v>
      </c>
      <c r="B113" s="53">
        <f t="shared" ref="B113:G113" si="15">SUM(B114:B122)</f>
        <v>0</v>
      </c>
      <c r="C113" s="53">
        <f t="shared" si="15"/>
        <v>0</v>
      </c>
      <c r="D113" s="53">
        <f t="shared" si="15"/>
        <v>0</v>
      </c>
      <c r="E113" s="53">
        <f t="shared" si="15"/>
        <v>0</v>
      </c>
      <c r="F113" s="53">
        <f t="shared" si="15"/>
        <v>0</v>
      </c>
      <c r="G113" s="53">
        <f t="shared" si="15"/>
        <v>0</v>
      </c>
    </row>
    <row r="114" spans="1:7" x14ac:dyDescent="0.25">
      <c r="A114" s="55" t="s">
        <v>58</v>
      </c>
      <c r="B114" s="91">
        <v>0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</row>
    <row r="115" spans="1:7" x14ac:dyDescent="0.25">
      <c r="A115" s="55" t="s">
        <v>59</v>
      </c>
      <c r="B115" s="91">
        <v>0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</row>
    <row r="116" spans="1:7" x14ac:dyDescent="0.25">
      <c r="A116" s="55" t="s">
        <v>60</v>
      </c>
      <c r="B116" s="91">
        <v>0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</row>
    <row r="117" spans="1:7" x14ac:dyDescent="0.25">
      <c r="A117" s="55" t="s">
        <v>61</v>
      </c>
      <c r="B117" s="91">
        <v>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</row>
    <row r="118" spans="1:7" x14ac:dyDescent="0.25">
      <c r="A118" s="55" t="s">
        <v>62</v>
      </c>
      <c r="B118" s="91">
        <v>0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</row>
    <row r="119" spans="1:7" x14ac:dyDescent="0.25">
      <c r="A119" s="55" t="s">
        <v>63</v>
      </c>
      <c r="B119" s="91">
        <v>0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</row>
    <row r="120" spans="1:7" x14ac:dyDescent="0.25">
      <c r="A120" s="55" t="s">
        <v>64</v>
      </c>
      <c r="B120" s="91">
        <v>0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</row>
    <row r="121" spans="1:7" x14ac:dyDescent="0.25">
      <c r="A121" s="55" t="s">
        <v>65</v>
      </c>
      <c r="B121" s="91">
        <v>0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</row>
    <row r="122" spans="1:7" x14ac:dyDescent="0.25">
      <c r="A122" s="55" t="s">
        <v>66</v>
      </c>
      <c r="B122" s="91">
        <v>0</v>
      </c>
      <c r="C122" s="91">
        <v>0</v>
      </c>
      <c r="D122" s="91">
        <v>0</v>
      </c>
      <c r="E122" s="91">
        <v>0</v>
      </c>
      <c r="F122" s="91">
        <v>0</v>
      </c>
      <c r="G122" s="91">
        <v>0</v>
      </c>
    </row>
    <row r="123" spans="1:7" x14ac:dyDescent="0.25">
      <c r="A123" s="54" t="s">
        <v>67</v>
      </c>
      <c r="B123" s="53">
        <f t="shared" ref="B123:G123" si="16">SUM(B124:B132)</f>
        <v>0</v>
      </c>
      <c r="C123" s="53">
        <f t="shared" si="16"/>
        <v>0</v>
      </c>
      <c r="D123" s="53">
        <f t="shared" si="16"/>
        <v>0</v>
      </c>
      <c r="E123" s="53">
        <f t="shared" si="16"/>
        <v>0</v>
      </c>
      <c r="F123" s="53">
        <f t="shared" si="16"/>
        <v>0</v>
      </c>
      <c r="G123" s="53">
        <f t="shared" si="16"/>
        <v>0</v>
      </c>
    </row>
    <row r="124" spans="1:7" x14ac:dyDescent="0.25">
      <c r="A124" s="55" t="s">
        <v>68</v>
      </c>
      <c r="B124" s="91">
        <v>0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</row>
    <row r="125" spans="1:7" x14ac:dyDescent="0.25">
      <c r="A125" s="55" t="s">
        <v>69</v>
      </c>
      <c r="B125" s="91">
        <v>0</v>
      </c>
      <c r="C125" s="91">
        <v>0</v>
      </c>
      <c r="D125" s="91">
        <v>0</v>
      </c>
      <c r="E125" s="91">
        <v>0</v>
      </c>
      <c r="F125" s="91">
        <v>0</v>
      </c>
      <c r="G125" s="91">
        <v>0</v>
      </c>
    </row>
    <row r="126" spans="1:7" x14ac:dyDescent="0.25">
      <c r="A126" s="55" t="s">
        <v>70</v>
      </c>
      <c r="B126" s="91">
        <v>0</v>
      </c>
      <c r="C126" s="91">
        <v>0</v>
      </c>
      <c r="D126" s="91">
        <v>0</v>
      </c>
      <c r="E126" s="91">
        <v>0</v>
      </c>
      <c r="F126" s="91">
        <v>0</v>
      </c>
      <c r="G126" s="91">
        <v>0</v>
      </c>
    </row>
    <row r="127" spans="1:7" x14ac:dyDescent="0.25">
      <c r="A127" s="55" t="s">
        <v>71</v>
      </c>
      <c r="B127" s="91">
        <v>0</v>
      </c>
      <c r="C127" s="91">
        <v>0</v>
      </c>
      <c r="D127" s="91">
        <v>0</v>
      </c>
      <c r="E127" s="91">
        <v>0</v>
      </c>
      <c r="F127" s="91">
        <v>0</v>
      </c>
      <c r="G127" s="91">
        <v>0</v>
      </c>
    </row>
    <row r="128" spans="1:7" x14ac:dyDescent="0.25">
      <c r="A128" s="55" t="s">
        <v>72</v>
      </c>
      <c r="B128" s="91">
        <v>0</v>
      </c>
      <c r="C128" s="91">
        <v>0</v>
      </c>
      <c r="D128" s="91">
        <v>0</v>
      </c>
      <c r="E128" s="91">
        <v>0</v>
      </c>
      <c r="F128" s="91">
        <v>0</v>
      </c>
      <c r="G128" s="91">
        <v>0</v>
      </c>
    </row>
    <row r="129" spans="1:7" x14ac:dyDescent="0.25">
      <c r="A129" s="55" t="s">
        <v>73</v>
      </c>
      <c r="B129" s="91">
        <v>0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</row>
    <row r="130" spans="1:7" x14ac:dyDescent="0.25">
      <c r="A130" s="55" t="s">
        <v>74</v>
      </c>
      <c r="B130" s="91">
        <v>0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</row>
    <row r="131" spans="1:7" x14ac:dyDescent="0.25">
      <c r="A131" s="55" t="s">
        <v>75</v>
      </c>
      <c r="B131" s="91">
        <v>0</v>
      </c>
      <c r="C131" s="91">
        <v>0</v>
      </c>
      <c r="D131" s="91">
        <v>0</v>
      </c>
      <c r="E131" s="91">
        <v>0</v>
      </c>
      <c r="F131" s="91">
        <v>0</v>
      </c>
      <c r="G131" s="91">
        <v>0</v>
      </c>
    </row>
    <row r="132" spans="1:7" x14ac:dyDescent="0.25">
      <c r="A132" s="55" t="s">
        <v>76</v>
      </c>
      <c r="B132" s="91">
        <v>0</v>
      </c>
      <c r="C132" s="91">
        <v>0</v>
      </c>
      <c r="D132" s="91">
        <v>0</v>
      </c>
      <c r="E132" s="91">
        <v>0</v>
      </c>
      <c r="F132" s="91">
        <v>0</v>
      </c>
      <c r="G132" s="91">
        <v>0</v>
      </c>
    </row>
    <row r="133" spans="1:7" x14ac:dyDescent="0.25">
      <c r="A133" s="54" t="s">
        <v>77</v>
      </c>
      <c r="B133" s="53">
        <f t="shared" ref="B133:G133" si="17">SUM(B134:B136)</f>
        <v>0</v>
      </c>
      <c r="C133" s="53">
        <f t="shared" si="17"/>
        <v>8300612.4100000001</v>
      </c>
      <c r="D133" s="53">
        <f t="shared" si="17"/>
        <v>8300612.4100000001</v>
      </c>
      <c r="E133" s="53">
        <f t="shared" si="17"/>
        <v>2702982.12</v>
      </c>
      <c r="F133" s="53">
        <f>SUM(F134:F136)</f>
        <v>1406134.3</v>
      </c>
      <c r="G133" s="53">
        <f t="shared" si="17"/>
        <v>5597630.29</v>
      </c>
    </row>
    <row r="134" spans="1:7" x14ac:dyDescent="0.25">
      <c r="A134" s="55" t="s">
        <v>78</v>
      </c>
      <c r="B134" s="92">
        <v>0</v>
      </c>
      <c r="C134" s="89">
        <v>8300612.4100000001</v>
      </c>
      <c r="D134" s="90">
        <v>8300612.4100000001</v>
      </c>
      <c r="E134" s="89">
        <v>2702982.12</v>
      </c>
      <c r="F134" s="89">
        <v>1406134.3</v>
      </c>
      <c r="G134" s="90">
        <v>5597630.29</v>
      </c>
    </row>
    <row r="135" spans="1:7" x14ac:dyDescent="0.25">
      <c r="A135" s="55" t="s">
        <v>79</v>
      </c>
      <c r="B135" s="91">
        <v>0</v>
      </c>
      <c r="C135" s="91">
        <v>0</v>
      </c>
      <c r="D135" s="91">
        <v>0</v>
      </c>
      <c r="E135" s="91">
        <v>0</v>
      </c>
      <c r="F135" s="91">
        <v>0</v>
      </c>
      <c r="G135" s="91">
        <v>0</v>
      </c>
    </row>
    <row r="136" spans="1:7" x14ac:dyDescent="0.25">
      <c r="A136" s="55" t="s">
        <v>80</v>
      </c>
      <c r="B136" s="91">
        <v>0</v>
      </c>
      <c r="C136" s="91">
        <v>0</v>
      </c>
      <c r="D136" s="91">
        <v>0</v>
      </c>
      <c r="E136" s="91">
        <v>0</v>
      </c>
      <c r="F136" s="91">
        <v>0</v>
      </c>
      <c r="G136" s="91">
        <v>0</v>
      </c>
    </row>
    <row r="137" spans="1:7" x14ac:dyDescent="0.25">
      <c r="A137" s="54" t="s">
        <v>81</v>
      </c>
      <c r="B137" s="53">
        <f t="shared" ref="B137:G137" si="18">SUM(B138:B142,B144:B145)</f>
        <v>0</v>
      </c>
      <c r="C137" s="53">
        <f t="shared" si="18"/>
        <v>1603303.17</v>
      </c>
      <c r="D137" s="53">
        <f t="shared" si="18"/>
        <v>1603303.17</v>
      </c>
      <c r="E137" s="53">
        <f t="shared" si="18"/>
        <v>0</v>
      </c>
      <c r="F137" s="53">
        <f t="shared" si="18"/>
        <v>0</v>
      </c>
      <c r="G137" s="53">
        <f t="shared" si="18"/>
        <v>1603303.17</v>
      </c>
    </row>
    <row r="138" spans="1:7" x14ac:dyDescent="0.25">
      <c r="A138" s="55" t="s">
        <v>82</v>
      </c>
      <c r="B138" s="91">
        <v>0</v>
      </c>
      <c r="C138" s="91">
        <v>0</v>
      </c>
      <c r="D138" s="91">
        <v>0</v>
      </c>
      <c r="E138" s="91">
        <v>0</v>
      </c>
      <c r="F138" s="91">
        <v>0</v>
      </c>
      <c r="G138" s="91">
        <v>0</v>
      </c>
    </row>
    <row r="139" spans="1:7" x14ac:dyDescent="0.25">
      <c r="A139" s="55" t="s">
        <v>83</v>
      </c>
      <c r="B139" s="91">
        <v>0</v>
      </c>
      <c r="C139" s="91">
        <v>0</v>
      </c>
      <c r="D139" s="91">
        <v>0</v>
      </c>
      <c r="E139" s="91">
        <v>0</v>
      </c>
      <c r="F139" s="91">
        <v>0</v>
      </c>
      <c r="G139" s="91">
        <v>0</v>
      </c>
    </row>
    <row r="140" spans="1:7" x14ac:dyDescent="0.25">
      <c r="A140" s="55" t="s">
        <v>84</v>
      </c>
      <c r="B140" s="91">
        <v>0</v>
      </c>
      <c r="C140" s="91">
        <v>0</v>
      </c>
      <c r="D140" s="91">
        <v>0</v>
      </c>
      <c r="E140" s="91">
        <v>0</v>
      </c>
      <c r="F140" s="91">
        <v>0</v>
      </c>
      <c r="G140" s="91">
        <v>0</v>
      </c>
    </row>
    <row r="141" spans="1:7" x14ac:dyDescent="0.25">
      <c r="A141" s="55" t="s">
        <v>85</v>
      </c>
      <c r="B141" s="91">
        <v>0</v>
      </c>
      <c r="C141" s="91">
        <v>0</v>
      </c>
      <c r="D141" s="91">
        <v>0</v>
      </c>
      <c r="E141" s="91">
        <v>0</v>
      </c>
      <c r="F141" s="91">
        <v>0</v>
      </c>
      <c r="G141" s="91">
        <v>0</v>
      </c>
    </row>
    <row r="142" spans="1:7" x14ac:dyDescent="0.25">
      <c r="A142" s="55" t="s">
        <v>86</v>
      </c>
      <c r="B142" s="91">
        <v>0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</row>
    <row r="143" spans="1:7" x14ac:dyDescent="0.25">
      <c r="A143" s="55" t="s">
        <v>87</v>
      </c>
      <c r="B143" s="91">
        <v>0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</row>
    <row r="144" spans="1:7" x14ac:dyDescent="0.25">
      <c r="A144" s="55" t="s">
        <v>88</v>
      </c>
      <c r="B144" s="91">
        <v>0</v>
      </c>
      <c r="C144" s="91">
        <v>0</v>
      </c>
      <c r="D144" s="91">
        <v>0</v>
      </c>
      <c r="E144" s="91">
        <v>0</v>
      </c>
      <c r="F144" s="91">
        <v>0</v>
      </c>
      <c r="G144" s="91">
        <v>0</v>
      </c>
    </row>
    <row r="145" spans="1:7" x14ac:dyDescent="0.25">
      <c r="A145" s="55" t="s">
        <v>89</v>
      </c>
      <c r="B145" s="92">
        <v>0</v>
      </c>
      <c r="C145" s="89">
        <v>1603303.17</v>
      </c>
      <c r="D145" s="90">
        <v>1603303.17</v>
      </c>
      <c r="E145" s="92">
        <v>0</v>
      </c>
      <c r="F145" s="92">
        <v>0</v>
      </c>
      <c r="G145" s="90">
        <v>1603303.17</v>
      </c>
    </row>
    <row r="146" spans="1:7" x14ac:dyDescent="0.25">
      <c r="A146" s="54" t="s">
        <v>90</v>
      </c>
      <c r="B146" s="53">
        <f t="shared" ref="B146:G146" si="19">SUM(B147:B149)</f>
        <v>0</v>
      </c>
      <c r="C146" s="53">
        <f t="shared" si="19"/>
        <v>0</v>
      </c>
      <c r="D146" s="53">
        <f t="shared" si="19"/>
        <v>0</v>
      </c>
      <c r="E146" s="53">
        <f t="shared" si="19"/>
        <v>0</v>
      </c>
      <c r="F146" s="53">
        <f t="shared" si="19"/>
        <v>0</v>
      </c>
      <c r="G146" s="53">
        <f t="shared" si="19"/>
        <v>0</v>
      </c>
    </row>
    <row r="147" spans="1:7" x14ac:dyDescent="0.25">
      <c r="A147" s="55" t="s">
        <v>91</v>
      </c>
      <c r="B147" s="91">
        <v>0</v>
      </c>
      <c r="C147" s="91">
        <v>0</v>
      </c>
      <c r="D147" s="91">
        <v>0</v>
      </c>
      <c r="E147" s="91">
        <v>0</v>
      </c>
      <c r="F147" s="91">
        <v>0</v>
      </c>
      <c r="G147" s="91">
        <v>0</v>
      </c>
    </row>
    <row r="148" spans="1:7" x14ac:dyDescent="0.25">
      <c r="A148" s="55" t="s">
        <v>92</v>
      </c>
      <c r="B148" s="91">
        <v>0</v>
      </c>
      <c r="C148" s="91">
        <v>0</v>
      </c>
      <c r="D148" s="91">
        <v>0</v>
      </c>
      <c r="E148" s="91">
        <v>0</v>
      </c>
      <c r="F148" s="91">
        <v>0</v>
      </c>
      <c r="G148" s="91">
        <v>0</v>
      </c>
    </row>
    <row r="149" spans="1:7" x14ac:dyDescent="0.25">
      <c r="A149" s="55" t="s">
        <v>93</v>
      </c>
      <c r="B149" s="91">
        <v>0</v>
      </c>
      <c r="C149" s="91">
        <v>0</v>
      </c>
      <c r="D149" s="91">
        <v>0</v>
      </c>
      <c r="E149" s="91">
        <v>0</v>
      </c>
      <c r="F149" s="91">
        <v>0</v>
      </c>
      <c r="G149" s="91">
        <v>0</v>
      </c>
    </row>
    <row r="150" spans="1:7" x14ac:dyDescent="0.25">
      <c r="A150" s="54" t="s">
        <v>94</v>
      </c>
      <c r="B150" s="53">
        <f t="shared" ref="B150:G150" si="20">SUM(B151:B157)</f>
        <v>0</v>
      </c>
      <c r="C150" s="53">
        <f t="shared" si="20"/>
        <v>0</v>
      </c>
      <c r="D150" s="53">
        <f t="shared" si="20"/>
        <v>0</v>
      </c>
      <c r="E150" s="53">
        <f t="shared" si="20"/>
        <v>0</v>
      </c>
      <c r="F150" s="53">
        <f t="shared" si="20"/>
        <v>0</v>
      </c>
      <c r="G150" s="53">
        <f t="shared" si="20"/>
        <v>0</v>
      </c>
    </row>
    <row r="151" spans="1:7" x14ac:dyDescent="0.25">
      <c r="A151" s="55" t="s">
        <v>95</v>
      </c>
      <c r="B151" s="91">
        <v>0</v>
      </c>
      <c r="C151" s="91">
        <v>0</v>
      </c>
      <c r="D151" s="91">
        <v>0</v>
      </c>
      <c r="E151" s="91">
        <v>0</v>
      </c>
      <c r="F151" s="91">
        <v>0</v>
      </c>
      <c r="G151" s="91">
        <v>0</v>
      </c>
    </row>
    <row r="152" spans="1:7" x14ac:dyDescent="0.25">
      <c r="A152" s="55" t="s">
        <v>96</v>
      </c>
      <c r="B152" s="91">
        <v>0</v>
      </c>
      <c r="C152" s="91">
        <v>0</v>
      </c>
      <c r="D152" s="91">
        <v>0</v>
      </c>
      <c r="E152" s="91">
        <v>0</v>
      </c>
      <c r="F152" s="91">
        <v>0</v>
      </c>
      <c r="G152" s="91">
        <v>0</v>
      </c>
    </row>
    <row r="153" spans="1:7" x14ac:dyDescent="0.25">
      <c r="A153" s="55" t="s">
        <v>97</v>
      </c>
      <c r="B153" s="91">
        <v>0</v>
      </c>
      <c r="C153" s="91">
        <v>0</v>
      </c>
      <c r="D153" s="91">
        <v>0</v>
      </c>
      <c r="E153" s="91">
        <v>0</v>
      </c>
      <c r="F153" s="91">
        <v>0</v>
      </c>
      <c r="G153" s="91">
        <v>0</v>
      </c>
    </row>
    <row r="154" spans="1:7" x14ac:dyDescent="0.25">
      <c r="A154" s="57" t="s">
        <v>98</v>
      </c>
      <c r="B154" s="91">
        <v>0</v>
      </c>
      <c r="C154" s="91">
        <v>0</v>
      </c>
      <c r="D154" s="91">
        <v>0</v>
      </c>
      <c r="E154" s="91">
        <v>0</v>
      </c>
      <c r="F154" s="91">
        <v>0</v>
      </c>
      <c r="G154" s="91">
        <v>0</v>
      </c>
    </row>
    <row r="155" spans="1:7" x14ac:dyDescent="0.25">
      <c r="A155" s="55" t="s">
        <v>99</v>
      </c>
      <c r="B155" s="91">
        <v>0</v>
      </c>
      <c r="C155" s="91">
        <v>0</v>
      </c>
      <c r="D155" s="91">
        <v>0</v>
      </c>
      <c r="E155" s="91">
        <v>0</v>
      </c>
      <c r="F155" s="91">
        <v>0</v>
      </c>
      <c r="G155" s="91">
        <v>0</v>
      </c>
    </row>
    <row r="156" spans="1:7" x14ac:dyDescent="0.25">
      <c r="A156" s="55" t="s">
        <v>100</v>
      </c>
      <c r="B156" s="91">
        <v>0</v>
      </c>
      <c r="C156" s="91">
        <v>0</v>
      </c>
      <c r="D156" s="91">
        <v>0</v>
      </c>
      <c r="E156" s="91">
        <v>0</v>
      </c>
      <c r="F156" s="91">
        <v>0</v>
      </c>
      <c r="G156" s="91">
        <v>0</v>
      </c>
    </row>
    <row r="157" spans="1:7" x14ac:dyDescent="0.25">
      <c r="A157" s="55" t="s">
        <v>101</v>
      </c>
      <c r="B157" s="91">
        <v>0</v>
      </c>
      <c r="C157" s="91">
        <v>0</v>
      </c>
      <c r="D157" s="91">
        <v>0</v>
      </c>
      <c r="E157" s="91">
        <v>0</v>
      </c>
      <c r="F157" s="91">
        <v>0</v>
      </c>
      <c r="G157" s="91">
        <v>0</v>
      </c>
    </row>
    <row r="158" spans="1:7" x14ac:dyDescent="0.25">
      <c r="A158" s="58"/>
      <c r="B158" s="59"/>
      <c r="C158" s="59"/>
      <c r="D158" s="59"/>
      <c r="E158" s="59"/>
      <c r="F158" s="59"/>
      <c r="G158" s="59"/>
    </row>
    <row r="159" spans="1:7" x14ac:dyDescent="0.25">
      <c r="A159" s="10" t="s">
        <v>103</v>
      </c>
      <c r="B159" s="60">
        <f t="shared" ref="B159:G159" si="21">B9+B84</f>
        <v>266974757.62999997</v>
      </c>
      <c r="C159" s="60">
        <f t="shared" si="21"/>
        <v>287275306.11000001</v>
      </c>
      <c r="D159" s="60">
        <f t="shared" si="21"/>
        <v>554250063.74000013</v>
      </c>
      <c r="E159" s="60">
        <f t="shared" si="21"/>
        <v>213584150.85000002</v>
      </c>
      <c r="F159" s="60">
        <f t="shared" si="21"/>
        <v>208002710.38</v>
      </c>
      <c r="G159" s="60">
        <f t="shared" si="21"/>
        <v>340665912.88999999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5">
    <mergeCell ref="A7:A8"/>
    <mergeCell ref="B7:F7"/>
    <mergeCell ref="G7:G8"/>
    <mergeCell ref="A1:G1"/>
    <mergeCell ref="A2:G2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2:F62 B71:F71 B103:F103 B93:C93 E93:F93 B17:G17 B75:F75 B83:F92 B113:F113 B123:F123 B133:E133 B137:F137 B146:F146 B150:F150 B158:F159" unlockedFormula="1"/>
    <ignoredError sqref="G18 G28 G38 G48 G58 G62 G71 G75 G83:G93 G103 G113 G123 G133 G137 G146 G150 G158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6" t="s">
        <v>104</v>
      </c>
      <c r="B1" s="117"/>
      <c r="C1" s="117"/>
      <c r="D1" s="117"/>
      <c r="E1" s="117"/>
      <c r="F1" s="117"/>
      <c r="G1" s="118"/>
    </row>
    <row r="2" spans="1:7" ht="15" customHeight="1" x14ac:dyDescent="0.25">
      <c r="A2" s="105" t="s">
        <v>291</v>
      </c>
      <c r="B2" s="106"/>
      <c r="C2" s="106"/>
      <c r="D2" s="106"/>
      <c r="E2" s="106"/>
      <c r="F2" s="106"/>
      <c r="G2" s="107"/>
    </row>
    <row r="3" spans="1:7" ht="15" customHeight="1" x14ac:dyDescent="0.25">
      <c r="A3" s="64" t="s">
        <v>20</v>
      </c>
      <c r="B3" s="65"/>
      <c r="C3" s="65"/>
      <c r="D3" s="65"/>
      <c r="E3" s="65"/>
      <c r="F3" s="65"/>
      <c r="G3" s="66"/>
    </row>
    <row r="4" spans="1:7" ht="15" customHeight="1" x14ac:dyDescent="0.25">
      <c r="A4" s="64" t="s">
        <v>105</v>
      </c>
      <c r="B4" s="65"/>
      <c r="C4" s="65"/>
      <c r="D4" s="65"/>
      <c r="E4" s="65"/>
      <c r="F4" s="65"/>
      <c r="G4" s="66"/>
    </row>
    <row r="5" spans="1:7" ht="15" customHeight="1" x14ac:dyDescent="0.25">
      <c r="A5" s="64" t="s">
        <v>292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" customHeight="1" x14ac:dyDescent="0.25">
      <c r="A7" s="111" t="s">
        <v>1</v>
      </c>
      <c r="B7" s="113" t="s">
        <v>22</v>
      </c>
      <c r="C7" s="113"/>
      <c r="D7" s="113"/>
      <c r="E7" s="113"/>
      <c r="F7" s="113"/>
      <c r="G7" s="115" t="s">
        <v>23</v>
      </c>
    </row>
    <row r="8" spans="1:7" ht="30" x14ac:dyDescent="0.25">
      <c r="A8" s="112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114"/>
    </row>
    <row r="9" spans="1:7" ht="15.75" customHeight="1" x14ac:dyDescent="0.25">
      <c r="A9" s="7" t="s">
        <v>106</v>
      </c>
      <c r="B9" s="11">
        <f>SUM(B10:B19)</f>
        <v>266974757.62999997</v>
      </c>
      <c r="C9" s="11">
        <f t="shared" ref="C9:G9" si="0">SUM(C10:C19)</f>
        <v>277371390.52999997</v>
      </c>
      <c r="D9" s="11">
        <f t="shared" si="0"/>
        <v>544346148.15999997</v>
      </c>
      <c r="E9" s="11">
        <f t="shared" si="0"/>
        <v>210881168.73000002</v>
      </c>
      <c r="F9" s="11">
        <f t="shared" si="0"/>
        <v>206596576.07999998</v>
      </c>
      <c r="G9" s="11">
        <f t="shared" si="0"/>
        <v>333464979.42999995</v>
      </c>
    </row>
    <row r="10" spans="1:7" x14ac:dyDescent="0.25">
      <c r="A10" s="33" t="s">
        <v>281</v>
      </c>
      <c r="B10" s="93">
        <v>8035190.4800000004</v>
      </c>
      <c r="C10" s="93">
        <v>7419767.4400000004</v>
      </c>
      <c r="D10" s="94">
        <v>15454957.920000002</v>
      </c>
      <c r="E10" s="93">
        <v>8110076.71</v>
      </c>
      <c r="F10" s="93">
        <v>8046441.1699999999</v>
      </c>
      <c r="G10" s="94">
        <v>7344881.2100000018</v>
      </c>
    </row>
    <row r="11" spans="1:7" x14ac:dyDescent="0.25">
      <c r="A11" s="33" t="s">
        <v>282</v>
      </c>
      <c r="B11" s="93">
        <v>53828424.630000003</v>
      </c>
      <c r="C11" s="93">
        <v>67367949.469999999</v>
      </c>
      <c r="D11" s="94">
        <v>121196374.09999999</v>
      </c>
      <c r="E11" s="93">
        <v>30562674.280000001</v>
      </c>
      <c r="F11" s="93">
        <v>30559494.899999999</v>
      </c>
      <c r="G11" s="94">
        <v>90633699.819999993</v>
      </c>
    </row>
    <row r="12" spans="1:7" x14ac:dyDescent="0.25">
      <c r="A12" s="33" t="s">
        <v>283</v>
      </c>
      <c r="B12" s="93">
        <v>68813728.980000004</v>
      </c>
      <c r="C12" s="93">
        <v>5006017.74</v>
      </c>
      <c r="D12" s="94">
        <v>73819746.719999999</v>
      </c>
      <c r="E12" s="93">
        <v>50224224.549999997</v>
      </c>
      <c r="F12" s="93">
        <v>48096150.020000003</v>
      </c>
      <c r="G12" s="94">
        <v>23595522.170000002</v>
      </c>
    </row>
    <row r="13" spans="1:7" x14ac:dyDescent="0.25">
      <c r="A13" s="33" t="s">
        <v>284</v>
      </c>
      <c r="B13" s="93">
        <v>28312344.43</v>
      </c>
      <c r="C13" s="93">
        <v>180833873.03</v>
      </c>
      <c r="D13" s="94">
        <v>209146217.46000001</v>
      </c>
      <c r="E13" s="93">
        <v>53090345.270000003</v>
      </c>
      <c r="F13" s="93">
        <v>51046007.969999999</v>
      </c>
      <c r="G13" s="94">
        <v>156055872.19</v>
      </c>
    </row>
    <row r="14" spans="1:7" x14ac:dyDescent="0.25">
      <c r="A14" s="33" t="s">
        <v>285</v>
      </c>
      <c r="B14" s="93">
        <v>28424048.73</v>
      </c>
      <c r="C14" s="93">
        <v>1182083.5900000001</v>
      </c>
      <c r="D14" s="94">
        <v>29606132.32</v>
      </c>
      <c r="E14" s="93">
        <v>20534176.989999998</v>
      </c>
      <c r="F14" s="93">
        <v>20529965.780000001</v>
      </c>
      <c r="G14" s="94">
        <v>9071955.3300000019</v>
      </c>
    </row>
    <row r="15" spans="1:7" x14ac:dyDescent="0.25">
      <c r="A15" s="33" t="s">
        <v>286</v>
      </c>
      <c r="B15" s="93">
        <v>2770390.94</v>
      </c>
      <c r="C15" s="93">
        <v>1197362</v>
      </c>
      <c r="D15" s="94">
        <v>3967752.94</v>
      </c>
      <c r="E15" s="93">
        <v>1525300.41</v>
      </c>
      <c r="F15" s="93">
        <v>1525300.41</v>
      </c>
      <c r="G15" s="94">
        <v>2442452.5300000003</v>
      </c>
    </row>
    <row r="16" spans="1:7" x14ac:dyDescent="0.25">
      <c r="A16" s="33" t="s">
        <v>287</v>
      </c>
      <c r="B16" s="93">
        <v>6679994.2000000002</v>
      </c>
      <c r="C16" s="93">
        <v>557600.88</v>
      </c>
      <c r="D16" s="94">
        <v>7237595.0800000001</v>
      </c>
      <c r="E16" s="93">
        <v>2420946.5</v>
      </c>
      <c r="F16" s="93">
        <v>2395546.5</v>
      </c>
      <c r="G16" s="94">
        <v>4816648.58</v>
      </c>
    </row>
    <row r="17" spans="1:7" x14ac:dyDescent="0.25">
      <c r="A17" s="33" t="s">
        <v>288</v>
      </c>
      <c r="B17" s="93">
        <v>17743155.23</v>
      </c>
      <c r="C17" s="93">
        <v>402487.4</v>
      </c>
      <c r="D17" s="94">
        <v>18145642.629999999</v>
      </c>
      <c r="E17" s="93">
        <v>5822116.1900000004</v>
      </c>
      <c r="F17" s="93">
        <v>5816954.9199999999</v>
      </c>
      <c r="G17" s="94">
        <v>12323526.439999998</v>
      </c>
    </row>
    <row r="18" spans="1:7" x14ac:dyDescent="0.25">
      <c r="A18" s="33" t="s">
        <v>289</v>
      </c>
      <c r="B18" s="93">
        <v>28847426.75</v>
      </c>
      <c r="C18" s="93">
        <v>8155860.6500000004</v>
      </c>
      <c r="D18" s="94">
        <v>37003287.399999999</v>
      </c>
      <c r="E18" s="93">
        <v>23738071.219999999</v>
      </c>
      <c r="F18" s="93">
        <v>23727477.800000001</v>
      </c>
      <c r="G18" s="94">
        <v>13265216.18</v>
      </c>
    </row>
    <row r="19" spans="1:7" x14ac:dyDescent="0.25">
      <c r="A19" s="33" t="s">
        <v>290</v>
      </c>
      <c r="B19" s="93">
        <v>23520053.260000002</v>
      </c>
      <c r="C19" s="93">
        <v>5248388.33</v>
      </c>
      <c r="D19" s="94">
        <v>28768441.590000004</v>
      </c>
      <c r="E19" s="93">
        <v>14853236.609999999</v>
      </c>
      <c r="F19" s="93">
        <v>14853236.609999999</v>
      </c>
      <c r="G19" s="94">
        <v>13915204.980000004</v>
      </c>
    </row>
    <row r="20" spans="1:7" x14ac:dyDescent="0.25">
      <c r="A20" s="12" t="s">
        <v>2</v>
      </c>
      <c r="B20" s="23"/>
      <c r="C20" s="23"/>
      <c r="D20" s="23"/>
      <c r="E20" s="23"/>
      <c r="F20" s="23"/>
      <c r="G20" s="23"/>
    </row>
    <row r="21" spans="1:7" x14ac:dyDescent="0.25">
      <c r="A21" s="1" t="s">
        <v>114</v>
      </c>
      <c r="B21" s="2">
        <f>SUM(B22:B29)</f>
        <v>0</v>
      </c>
      <c r="C21" s="2">
        <f t="shared" ref="C21:G21" si="1">SUM(C22:C29)</f>
        <v>9903915.5800000001</v>
      </c>
      <c r="D21" s="2">
        <f t="shared" si="1"/>
        <v>9903915.5800000001</v>
      </c>
      <c r="E21" s="2">
        <f t="shared" si="1"/>
        <v>2702982.12</v>
      </c>
      <c r="F21" s="2">
        <f t="shared" si="1"/>
        <v>1406134.3</v>
      </c>
      <c r="G21" s="2">
        <f t="shared" si="1"/>
        <v>7200933.46</v>
      </c>
    </row>
    <row r="22" spans="1:7" x14ac:dyDescent="0.25">
      <c r="A22" s="33" t="s">
        <v>284</v>
      </c>
      <c r="B22" s="93">
        <v>0</v>
      </c>
      <c r="C22" s="93">
        <v>9903915.5800000001</v>
      </c>
      <c r="D22" s="94">
        <v>9903915.5800000001</v>
      </c>
      <c r="E22" s="93">
        <v>2702982.12</v>
      </c>
      <c r="F22" s="93">
        <v>1406134.3</v>
      </c>
      <c r="G22" s="94">
        <v>7200933.46</v>
      </c>
    </row>
    <row r="23" spans="1:7" x14ac:dyDescent="0.25">
      <c r="A23" s="33" t="s">
        <v>107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25">
      <c r="A24" s="33" t="s">
        <v>108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25">
      <c r="A25" s="33" t="s">
        <v>109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25">
      <c r="A26" s="33" t="s">
        <v>110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5">
      <c r="A27" s="33" t="s">
        <v>111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25">
      <c r="A28" s="33" t="s">
        <v>112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 x14ac:dyDescent="0.25">
      <c r="A29" s="33" t="s">
        <v>113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25">
      <c r="A30" s="12" t="s">
        <v>2</v>
      </c>
      <c r="B30" s="23"/>
      <c r="C30" s="23"/>
      <c r="D30" s="23"/>
      <c r="E30" s="23"/>
      <c r="F30" s="23"/>
      <c r="G30" s="23"/>
    </row>
    <row r="31" spans="1:7" x14ac:dyDescent="0.25">
      <c r="A31" s="1" t="s">
        <v>103</v>
      </c>
      <c r="B31" s="2">
        <f>SUM(B21,B9)</f>
        <v>266974757.62999997</v>
      </c>
      <c r="C31" s="2">
        <f t="shared" ref="C31:G31" si="2">SUM(C21,C9)</f>
        <v>287275306.10999995</v>
      </c>
      <c r="D31" s="2">
        <f t="shared" si="2"/>
        <v>554250063.74000001</v>
      </c>
      <c r="E31" s="2">
        <f t="shared" si="2"/>
        <v>213584150.85000002</v>
      </c>
      <c r="F31" s="2">
        <f t="shared" si="2"/>
        <v>208002710.38</v>
      </c>
      <c r="G31" s="2">
        <f t="shared" si="2"/>
        <v>340665912.88999993</v>
      </c>
    </row>
    <row r="32" spans="1:7" x14ac:dyDescent="0.25">
      <c r="A32" s="26"/>
      <c r="B32" s="26"/>
      <c r="C32" s="26"/>
      <c r="D32" s="26"/>
      <c r="E32" s="26"/>
      <c r="F32" s="26"/>
      <c r="G32" s="26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B18:G21 B9:G9 B30:G31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1 B9:G9 B23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9" t="s">
        <v>115</v>
      </c>
      <c r="B1" s="120"/>
      <c r="C1" s="120"/>
      <c r="D1" s="120"/>
      <c r="E1" s="120"/>
      <c r="F1" s="120"/>
      <c r="G1" s="120"/>
    </row>
    <row r="2" spans="1:7" x14ac:dyDescent="0.25">
      <c r="A2" s="61" t="s">
        <v>291</v>
      </c>
      <c r="B2" s="62"/>
      <c r="C2" s="62"/>
      <c r="D2" s="62"/>
      <c r="E2" s="62"/>
      <c r="F2" s="62"/>
      <c r="G2" s="63"/>
    </row>
    <row r="3" spans="1:7" x14ac:dyDescent="0.25">
      <c r="A3" s="64" t="s">
        <v>116</v>
      </c>
      <c r="B3" s="65"/>
      <c r="C3" s="65"/>
      <c r="D3" s="65"/>
      <c r="E3" s="65"/>
      <c r="F3" s="65"/>
      <c r="G3" s="66"/>
    </row>
    <row r="4" spans="1:7" x14ac:dyDescent="0.25">
      <c r="A4" s="64" t="s">
        <v>117</v>
      </c>
      <c r="B4" s="65"/>
      <c r="C4" s="65"/>
      <c r="D4" s="65"/>
      <c r="E4" s="65"/>
      <c r="F4" s="65"/>
      <c r="G4" s="66"/>
    </row>
    <row r="5" spans="1:7" x14ac:dyDescent="0.25">
      <c r="A5" s="64" t="s">
        <v>292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.75" customHeight="1" x14ac:dyDescent="0.25">
      <c r="A7" s="111" t="s">
        <v>1</v>
      </c>
      <c r="B7" s="108" t="s">
        <v>22</v>
      </c>
      <c r="C7" s="109"/>
      <c r="D7" s="109"/>
      <c r="E7" s="109"/>
      <c r="F7" s="110"/>
      <c r="G7" s="115" t="s">
        <v>118</v>
      </c>
    </row>
    <row r="8" spans="1:7" ht="30" x14ac:dyDescent="0.25">
      <c r="A8" s="112"/>
      <c r="B8" s="6" t="s">
        <v>24</v>
      </c>
      <c r="C8" s="3" t="s">
        <v>119</v>
      </c>
      <c r="D8" s="6" t="s">
        <v>26</v>
      </c>
      <c r="E8" s="6" t="s">
        <v>3</v>
      </c>
      <c r="F8" s="13" t="s">
        <v>4</v>
      </c>
      <c r="G8" s="114"/>
    </row>
    <row r="9" spans="1:7" ht="16.5" customHeight="1" x14ac:dyDescent="0.25">
      <c r="A9" s="7" t="s">
        <v>120</v>
      </c>
      <c r="B9" s="11">
        <f>SUM(B10,B19,B27,B37)</f>
        <v>266974757.63</v>
      </c>
      <c r="C9" s="11">
        <f t="shared" ref="C9:G9" si="0">SUM(C10,C19,C27,C37)</f>
        <v>277371390.52999997</v>
      </c>
      <c r="D9" s="11">
        <f t="shared" si="0"/>
        <v>544346148.15999997</v>
      </c>
      <c r="E9" s="11">
        <f t="shared" si="0"/>
        <v>210881168.72999999</v>
      </c>
      <c r="F9" s="11">
        <f t="shared" si="0"/>
        <v>206596576.08000001</v>
      </c>
      <c r="G9" s="11">
        <f t="shared" si="0"/>
        <v>333464979.43000001</v>
      </c>
    </row>
    <row r="10" spans="1:7" ht="15" customHeight="1" x14ac:dyDescent="0.25">
      <c r="A10" s="28" t="s">
        <v>121</v>
      </c>
      <c r="B10" s="22">
        <f>SUM(B11:B18)</f>
        <v>0</v>
      </c>
      <c r="C10" s="22">
        <f t="shared" ref="C10:G10" si="1">SUM(C11:C18)</f>
        <v>0</v>
      </c>
      <c r="D10" s="22">
        <f t="shared" si="1"/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</row>
    <row r="11" spans="1:7" x14ac:dyDescent="0.25">
      <c r="A11" s="47" t="s">
        <v>122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</row>
    <row r="12" spans="1:7" x14ac:dyDescent="0.25">
      <c r="A12" s="47" t="s">
        <v>123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</row>
    <row r="13" spans="1:7" x14ac:dyDescent="0.25">
      <c r="A13" s="47" t="s">
        <v>124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</row>
    <row r="14" spans="1:7" x14ac:dyDescent="0.25">
      <c r="A14" s="47" t="s">
        <v>125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</row>
    <row r="15" spans="1:7" x14ac:dyDescent="0.25">
      <c r="A15" s="47" t="s">
        <v>126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</row>
    <row r="16" spans="1:7" x14ac:dyDescent="0.25">
      <c r="A16" s="47" t="s">
        <v>127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</row>
    <row r="17" spans="1:7" x14ac:dyDescent="0.25">
      <c r="A17" s="47" t="s">
        <v>128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</row>
    <row r="18" spans="1:7" x14ac:dyDescent="0.25">
      <c r="A18" s="47" t="s">
        <v>129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</row>
    <row r="19" spans="1:7" x14ac:dyDescent="0.25">
      <c r="A19" s="28" t="s">
        <v>130</v>
      </c>
      <c r="B19" s="22">
        <f>SUM(B20:B26)</f>
        <v>266974757.63</v>
      </c>
      <c r="C19" s="22">
        <f t="shared" ref="C19:G19" si="2">SUM(C20:C26)</f>
        <v>277371390.52999997</v>
      </c>
      <c r="D19" s="22">
        <f t="shared" si="2"/>
        <v>544346148.15999997</v>
      </c>
      <c r="E19" s="22">
        <f t="shared" si="2"/>
        <v>210881168.72999999</v>
      </c>
      <c r="F19" s="22">
        <f t="shared" si="2"/>
        <v>206596576.08000001</v>
      </c>
      <c r="G19" s="22">
        <f t="shared" si="2"/>
        <v>333464979.43000001</v>
      </c>
    </row>
    <row r="20" spans="1:7" x14ac:dyDescent="0.25">
      <c r="A20" s="47" t="s">
        <v>131</v>
      </c>
      <c r="B20" s="97">
        <v>46590581.979999997</v>
      </c>
      <c r="C20" s="97">
        <v>87739724.629999995</v>
      </c>
      <c r="D20" s="95">
        <v>134330306.60999998</v>
      </c>
      <c r="E20" s="97">
        <v>46667109.969999999</v>
      </c>
      <c r="F20" s="97">
        <v>44706083.560000002</v>
      </c>
      <c r="G20" s="95">
        <v>87663196.639999986</v>
      </c>
    </row>
    <row r="21" spans="1:7" x14ac:dyDescent="0.25">
      <c r="A21" s="47" t="s">
        <v>132</v>
      </c>
      <c r="B21" s="97">
        <v>220384175.65000001</v>
      </c>
      <c r="C21" s="97">
        <v>189631665.90000001</v>
      </c>
      <c r="D21" s="95">
        <v>410015841.55000001</v>
      </c>
      <c r="E21" s="97">
        <v>164214058.75999999</v>
      </c>
      <c r="F21" s="97">
        <v>161890492.52000001</v>
      </c>
      <c r="G21" s="95">
        <v>245801782.79000002</v>
      </c>
    </row>
    <row r="22" spans="1:7" x14ac:dyDescent="0.25">
      <c r="A22" s="47" t="s">
        <v>133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</row>
    <row r="23" spans="1:7" x14ac:dyDescent="0.25">
      <c r="A23" s="47" t="s">
        <v>134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</row>
    <row r="24" spans="1:7" x14ac:dyDescent="0.25">
      <c r="A24" s="47" t="s">
        <v>135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</row>
    <row r="25" spans="1:7" x14ac:dyDescent="0.25">
      <c r="A25" s="47" t="s">
        <v>136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</row>
    <row r="26" spans="1:7" x14ac:dyDescent="0.25">
      <c r="A26" s="47" t="s">
        <v>137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</row>
    <row r="27" spans="1:7" x14ac:dyDescent="0.25">
      <c r="A27" s="28" t="s">
        <v>138</v>
      </c>
      <c r="B27" s="22">
        <f>SUM(B28:B36)</f>
        <v>0</v>
      </c>
      <c r="C27" s="22">
        <f t="shared" ref="C27:G27" si="3">SUM(C28:C36)</f>
        <v>0</v>
      </c>
      <c r="D27" s="22">
        <f t="shared" si="3"/>
        <v>0</v>
      </c>
      <c r="E27" s="22">
        <f t="shared" si="3"/>
        <v>0</v>
      </c>
      <c r="F27" s="22">
        <f t="shared" si="3"/>
        <v>0</v>
      </c>
      <c r="G27" s="22">
        <f t="shared" si="3"/>
        <v>0</v>
      </c>
    </row>
    <row r="28" spans="1:7" x14ac:dyDescent="0.25">
      <c r="A28" s="50" t="s">
        <v>139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</row>
    <row r="29" spans="1:7" x14ac:dyDescent="0.25">
      <c r="A29" s="47" t="s">
        <v>140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</row>
    <row r="30" spans="1:7" x14ac:dyDescent="0.25">
      <c r="A30" s="47" t="s">
        <v>141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</row>
    <row r="31" spans="1:7" x14ac:dyDescent="0.25">
      <c r="A31" s="47" t="s">
        <v>142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</row>
    <row r="32" spans="1:7" x14ac:dyDescent="0.25">
      <c r="A32" s="47" t="s">
        <v>143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</row>
    <row r="33" spans="1:7" ht="14.45" customHeight="1" x14ac:dyDescent="0.25">
      <c r="A33" s="47" t="s">
        <v>144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</row>
    <row r="34" spans="1:7" ht="14.45" customHeight="1" x14ac:dyDescent="0.25">
      <c r="A34" s="47" t="s">
        <v>145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</row>
    <row r="35" spans="1:7" ht="14.45" customHeight="1" x14ac:dyDescent="0.25">
      <c r="A35" s="47" t="s">
        <v>146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</row>
    <row r="36" spans="1:7" ht="14.45" customHeight="1" x14ac:dyDescent="0.25">
      <c r="A36" s="47" t="s">
        <v>147</v>
      </c>
      <c r="B36" s="96">
        <v>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</row>
    <row r="37" spans="1:7" ht="14.45" customHeight="1" x14ac:dyDescent="0.25">
      <c r="A37" s="29" t="s">
        <v>148</v>
      </c>
      <c r="B37" s="22">
        <f>SUM(B38:B41)</f>
        <v>0</v>
      </c>
      <c r="C37" s="22">
        <f t="shared" ref="C37:G37" si="4">SUM(C38:C41)</f>
        <v>0</v>
      </c>
      <c r="D37" s="22">
        <f t="shared" si="4"/>
        <v>0</v>
      </c>
      <c r="E37" s="22">
        <f t="shared" si="4"/>
        <v>0</v>
      </c>
      <c r="F37" s="22">
        <f t="shared" si="4"/>
        <v>0</v>
      </c>
      <c r="G37" s="22">
        <f t="shared" si="4"/>
        <v>0</v>
      </c>
    </row>
    <row r="38" spans="1:7" x14ac:dyDescent="0.25">
      <c r="A38" s="50" t="s">
        <v>149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</row>
    <row r="39" spans="1:7" ht="30" x14ac:dyDescent="0.25">
      <c r="A39" s="50" t="s">
        <v>150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</row>
    <row r="40" spans="1:7" x14ac:dyDescent="0.25">
      <c r="A40" s="50" t="s">
        <v>151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50" t="s">
        <v>152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153</v>
      </c>
      <c r="B43" s="2">
        <f>SUM(B44,B53,B61,B71)</f>
        <v>0</v>
      </c>
      <c r="C43" s="2">
        <f t="shared" ref="C43:G43" si="5">SUM(C44,C53,C61,C71)</f>
        <v>9903915.5800000001</v>
      </c>
      <c r="D43" s="2">
        <f t="shared" si="5"/>
        <v>9903915.5800000001</v>
      </c>
      <c r="E43" s="2">
        <f t="shared" si="5"/>
        <v>2702982.12</v>
      </c>
      <c r="F43" s="2">
        <f t="shared" si="5"/>
        <v>1406134.3</v>
      </c>
      <c r="G43" s="2">
        <f t="shared" si="5"/>
        <v>7200933.459999999</v>
      </c>
    </row>
    <row r="44" spans="1:7" x14ac:dyDescent="0.25">
      <c r="A44" s="28" t="s">
        <v>121</v>
      </c>
      <c r="B44" s="22">
        <f>SUM(B45:B52)</f>
        <v>0</v>
      </c>
      <c r="C44" s="22">
        <f t="shared" ref="C44:G44" si="6">SUM(C45:C52)</f>
        <v>0</v>
      </c>
      <c r="D44" s="22">
        <f t="shared" si="6"/>
        <v>0</v>
      </c>
      <c r="E44" s="22">
        <f t="shared" si="6"/>
        <v>0</v>
      </c>
      <c r="F44" s="22">
        <f t="shared" si="6"/>
        <v>0</v>
      </c>
      <c r="G44" s="22">
        <f t="shared" si="6"/>
        <v>0</v>
      </c>
    </row>
    <row r="45" spans="1:7" x14ac:dyDescent="0.25">
      <c r="A45" s="50" t="s">
        <v>122</v>
      </c>
      <c r="B45" s="96">
        <v>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</row>
    <row r="46" spans="1:7" x14ac:dyDescent="0.25">
      <c r="A46" s="50" t="s">
        <v>123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</row>
    <row r="47" spans="1:7" x14ac:dyDescent="0.25">
      <c r="A47" s="50" t="s">
        <v>124</v>
      </c>
      <c r="B47" s="96">
        <v>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</row>
    <row r="48" spans="1:7" x14ac:dyDescent="0.25">
      <c r="A48" s="50" t="s">
        <v>125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</row>
    <row r="49" spans="1:7" x14ac:dyDescent="0.25">
      <c r="A49" s="50" t="s">
        <v>126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</row>
    <row r="50" spans="1:7" x14ac:dyDescent="0.25">
      <c r="A50" s="50" t="s">
        <v>127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</row>
    <row r="51" spans="1:7" x14ac:dyDescent="0.25">
      <c r="A51" s="50" t="s">
        <v>128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</row>
    <row r="52" spans="1:7" x14ac:dyDescent="0.25">
      <c r="A52" s="50" t="s">
        <v>129</v>
      </c>
      <c r="B52" s="96">
        <v>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</row>
    <row r="53" spans="1:7" x14ac:dyDescent="0.25">
      <c r="A53" s="28" t="s">
        <v>130</v>
      </c>
      <c r="B53" s="22">
        <f>SUM(B54:B60)</f>
        <v>0</v>
      </c>
      <c r="C53" s="22">
        <f t="shared" ref="C53:G53" si="7">SUM(C54:C60)</f>
        <v>9903915.5800000001</v>
      </c>
      <c r="D53" s="22">
        <f t="shared" si="7"/>
        <v>9903915.5800000001</v>
      </c>
      <c r="E53" s="22">
        <f t="shared" si="7"/>
        <v>2702982.12</v>
      </c>
      <c r="F53" s="22">
        <f t="shared" si="7"/>
        <v>1406134.3</v>
      </c>
      <c r="G53" s="22">
        <f t="shared" si="7"/>
        <v>7200933.459999999</v>
      </c>
    </row>
    <row r="54" spans="1:7" x14ac:dyDescent="0.25">
      <c r="A54" s="50" t="s">
        <v>131</v>
      </c>
      <c r="B54" s="98">
        <v>0</v>
      </c>
      <c r="C54" s="97">
        <v>8882678.6999999993</v>
      </c>
      <c r="D54" s="95">
        <v>8882678.6999999993</v>
      </c>
      <c r="E54" s="97">
        <v>2702982.12</v>
      </c>
      <c r="F54" s="97">
        <v>1406134.3</v>
      </c>
      <c r="G54" s="95">
        <v>6179696.5799999991</v>
      </c>
    </row>
    <row r="55" spans="1:7" x14ac:dyDescent="0.25">
      <c r="A55" s="50" t="s">
        <v>132</v>
      </c>
      <c r="B55" s="98">
        <v>0</v>
      </c>
      <c r="C55" s="97">
        <v>1021236.88</v>
      </c>
      <c r="D55" s="95">
        <v>1021236.88</v>
      </c>
      <c r="E55" s="98">
        <v>0</v>
      </c>
      <c r="F55" s="98">
        <v>0</v>
      </c>
      <c r="G55" s="95">
        <v>1021236.88</v>
      </c>
    </row>
    <row r="56" spans="1:7" x14ac:dyDescent="0.25">
      <c r="A56" s="50" t="s">
        <v>133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</row>
    <row r="57" spans="1:7" x14ac:dyDescent="0.25">
      <c r="A57" s="51" t="s">
        <v>134</v>
      </c>
      <c r="B57" s="96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</row>
    <row r="58" spans="1:7" x14ac:dyDescent="0.25">
      <c r="A58" s="50" t="s">
        <v>135</v>
      </c>
      <c r="B58" s="96">
        <v>0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</row>
    <row r="59" spans="1:7" x14ac:dyDescent="0.25">
      <c r="A59" s="50" t="s">
        <v>136</v>
      </c>
      <c r="B59" s="96">
        <v>0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</row>
    <row r="60" spans="1:7" x14ac:dyDescent="0.25">
      <c r="A60" s="50" t="s">
        <v>137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</row>
    <row r="61" spans="1:7" x14ac:dyDescent="0.25">
      <c r="A61" s="28" t="s">
        <v>138</v>
      </c>
      <c r="B61" s="22">
        <f>SUM(B62:B70)</f>
        <v>0</v>
      </c>
      <c r="C61" s="22">
        <f t="shared" ref="C61:G61" si="8">SUM(C62:C70)</f>
        <v>0</v>
      </c>
      <c r="D61" s="22">
        <f t="shared" si="8"/>
        <v>0</v>
      </c>
      <c r="E61" s="22">
        <f t="shared" si="8"/>
        <v>0</v>
      </c>
      <c r="F61" s="22">
        <f t="shared" si="8"/>
        <v>0</v>
      </c>
      <c r="G61" s="22">
        <f t="shared" si="8"/>
        <v>0</v>
      </c>
    </row>
    <row r="62" spans="1:7" x14ac:dyDescent="0.25">
      <c r="A62" s="50" t="s">
        <v>139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</row>
    <row r="63" spans="1:7" x14ac:dyDescent="0.25">
      <c r="A63" s="50" t="s">
        <v>140</v>
      </c>
      <c r="B63" s="96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</row>
    <row r="64" spans="1:7" x14ac:dyDescent="0.25">
      <c r="A64" s="50" t="s">
        <v>141</v>
      </c>
      <c r="B64" s="96">
        <v>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</row>
    <row r="65" spans="1:7" x14ac:dyDescent="0.25">
      <c r="A65" s="50" t="s">
        <v>142</v>
      </c>
      <c r="B65" s="96">
        <v>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</row>
    <row r="66" spans="1:7" x14ac:dyDescent="0.25">
      <c r="A66" s="50" t="s">
        <v>143</v>
      </c>
      <c r="B66" s="96">
        <v>0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</row>
    <row r="67" spans="1:7" x14ac:dyDescent="0.25">
      <c r="A67" s="50" t="s">
        <v>144</v>
      </c>
      <c r="B67" s="96">
        <v>0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</row>
    <row r="68" spans="1:7" x14ac:dyDescent="0.25">
      <c r="A68" s="50" t="s">
        <v>145</v>
      </c>
      <c r="B68" s="96">
        <v>0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</row>
    <row r="69" spans="1:7" x14ac:dyDescent="0.25">
      <c r="A69" s="50" t="s">
        <v>146</v>
      </c>
      <c r="B69" s="96">
        <v>0</v>
      </c>
      <c r="C69" s="96">
        <v>0</v>
      </c>
      <c r="D69" s="96">
        <v>0</v>
      </c>
      <c r="E69" s="96">
        <v>0</v>
      </c>
      <c r="F69" s="96">
        <v>0</v>
      </c>
      <c r="G69" s="96">
        <v>0</v>
      </c>
    </row>
    <row r="70" spans="1:7" x14ac:dyDescent="0.25">
      <c r="A70" s="50" t="s">
        <v>147</v>
      </c>
      <c r="B70" s="96">
        <v>0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</row>
    <row r="71" spans="1:7" x14ac:dyDescent="0.25">
      <c r="A71" s="29" t="s">
        <v>148</v>
      </c>
      <c r="B71" s="22">
        <f>SUM(B72:B75)</f>
        <v>0</v>
      </c>
      <c r="C71" s="22">
        <f t="shared" ref="C71:G71" si="9">SUM(C72:C75)</f>
        <v>0</v>
      </c>
      <c r="D71" s="22">
        <f t="shared" si="9"/>
        <v>0</v>
      </c>
      <c r="E71" s="22">
        <f t="shared" si="9"/>
        <v>0</v>
      </c>
      <c r="F71" s="22">
        <f t="shared" si="9"/>
        <v>0</v>
      </c>
      <c r="G71" s="22">
        <f t="shared" si="9"/>
        <v>0</v>
      </c>
    </row>
    <row r="72" spans="1:7" x14ac:dyDescent="0.25">
      <c r="A72" s="50" t="s">
        <v>149</v>
      </c>
      <c r="B72" s="96">
        <v>0</v>
      </c>
      <c r="C72" s="96">
        <v>0</v>
      </c>
      <c r="D72" s="96">
        <v>0</v>
      </c>
      <c r="E72" s="96">
        <v>0</v>
      </c>
      <c r="F72" s="96">
        <v>0</v>
      </c>
      <c r="G72" s="96">
        <v>0</v>
      </c>
    </row>
    <row r="73" spans="1:7" ht="30" x14ac:dyDescent="0.25">
      <c r="A73" s="50" t="s">
        <v>150</v>
      </c>
      <c r="B73" s="96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</row>
    <row r="74" spans="1:7" x14ac:dyDescent="0.25">
      <c r="A74" s="50" t="s">
        <v>151</v>
      </c>
      <c r="B74" s="96">
        <v>0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</row>
    <row r="75" spans="1:7" x14ac:dyDescent="0.25">
      <c r="A75" s="50" t="s">
        <v>152</v>
      </c>
      <c r="B75" s="96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f>B43+B9</f>
        <v>266974757.63</v>
      </c>
      <c r="C77" s="2">
        <f t="shared" ref="C77:G77" si="10">C43+C9</f>
        <v>287275306.10999995</v>
      </c>
      <c r="D77" s="2">
        <f t="shared" si="10"/>
        <v>554250063.74000001</v>
      </c>
      <c r="E77" s="2">
        <f t="shared" si="10"/>
        <v>213584150.84999999</v>
      </c>
      <c r="F77" s="2">
        <f t="shared" si="10"/>
        <v>208002710.38000003</v>
      </c>
      <c r="G77" s="2">
        <f t="shared" si="10"/>
        <v>340665912.88999999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28:G36 B61:G61 B9:B10 B37:G37 B19:G19 B27:G27 B53:G53 C62:G70 B43:B44 B71:G71 B76:G77 C9:G18 C20:G26 C38:G41 C43:G52 C54:G60 C72:G7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37 B42:G44 B53:G53 B61:G61 B71:G71 B76:G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16" t="s">
        <v>154</v>
      </c>
      <c r="B1" s="103"/>
      <c r="C1" s="103"/>
      <c r="D1" s="103"/>
      <c r="E1" s="103"/>
      <c r="F1" s="103"/>
      <c r="G1" s="104"/>
    </row>
    <row r="2" spans="1:7" x14ac:dyDescent="0.25">
      <c r="A2" s="61" t="s">
        <v>291</v>
      </c>
      <c r="B2" s="62"/>
      <c r="C2" s="62"/>
      <c r="D2" s="62"/>
      <c r="E2" s="62"/>
      <c r="F2" s="62"/>
      <c r="G2" s="63"/>
    </row>
    <row r="3" spans="1:7" x14ac:dyDescent="0.25">
      <c r="A3" s="64" t="s">
        <v>20</v>
      </c>
      <c r="B3" s="65"/>
      <c r="C3" s="65"/>
      <c r="D3" s="65"/>
      <c r="E3" s="65"/>
      <c r="F3" s="65"/>
      <c r="G3" s="66"/>
    </row>
    <row r="4" spans="1:7" x14ac:dyDescent="0.25">
      <c r="A4" s="64" t="s">
        <v>155</v>
      </c>
      <c r="B4" s="65"/>
      <c r="C4" s="65"/>
      <c r="D4" s="65"/>
      <c r="E4" s="65"/>
      <c r="F4" s="65"/>
      <c r="G4" s="66"/>
    </row>
    <row r="5" spans="1:7" x14ac:dyDescent="0.25">
      <c r="A5" s="64" t="s">
        <v>292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111" t="s">
        <v>156</v>
      </c>
      <c r="B7" s="114" t="s">
        <v>22</v>
      </c>
      <c r="C7" s="114"/>
      <c r="D7" s="114"/>
      <c r="E7" s="114"/>
      <c r="F7" s="114"/>
      <c r="G7" s="114" t="s">
        <v>23</v>
      </c>
    </row>
    <row r="8" spans="1:7" ht="30" x14ac:dyDescent="0.25">
      <c r="A8" s="112"/>
      <c r="B8" s="3" t="s">
        <v>24</v>
      </c>
      <c r="C8" s="14" t="s">
        <v>119</v>
      </c>
      <c r="D8" s="14" t="s">
        <v>6</v>
      </c>
      <c r="E8" s="14" t="s">
        <v>3</v>
      </c>
      <c r="F8" s="14" t="s">
        <v>4</v>
      </c>
      <c r="G8" s="121"/>
    </row>
    <row r="9" spans="1:7" ht="15.75" customHeight="1" x14ac:dyDescent="0.25">
      <c r="A9" s="7" t="s">
        <v>157</v>
      </c>
      <c r="B9" s="70">
        <f>SUM(B10,B11,B12,B15,B16,B19)</f>
        <v>112178816.47</v>
      </c>
      <c r="C9" s="70">
        <f t="shared" ref="C9:G9" si="0">SUM(C10,C11,C12,C15,C16,C19)</f>
        <v>0</v>
      </c>
      <c r="D9" s="70">
        <f t="shared" si="0"/>
        <v>112178816.47</v>
      </c>
      <c r="E9" s="70">
        <f t="shared" si="0"/>
        <v>70234245.280000001</v>
      </c>
      <c r="F9" s="70">
        <f t="shared" si="0"/>
        <v>70234245.280000001</v>
      </c>
      <c r="G9" s="70">
        <f t="shared" si="0"/>
        <v>41944571.189999998</v>
      </c>
    </row>
    <row r="10" spans="1:7" x14ac:dyDescent="0.25">
      <c r="A10" s="28" t="s">
        <v>158</v>
      </c>
      <c r="B10" s="99">
        <v>112178816.47</v>
      </c>
      <c r="C10" s="99">
        <v>0</v>
      </c>
      <c r="D10" s="100">
        <v>112178816.47</v>
      </c>
      <c r="E10" s="99">
        <v>70234245.280000001</v>
      </c>
      <c r="F10" s="99">
        <v>70234245.280000001</v>
      </c>
      <c r="G10" s="100">
        <v>41944571.189999998</v>
      </c>
    </row>
    <row r="11" spans="1:7" ht="15.75" customHeight="1" x14ac:dyDescent="0.25">
      <c r="A11" s="28" t="s">
        <v>159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</row>
    <row r="12" spans="1:7" x14ac:dyDescent="0.25">
      <c r="A12" s="28" t="s">
        <v>160</v>
      </c>
      <c r="B12" s="46">
        <f>B13+B14</f>
        <v>0</v>
      </c>
      <c r="C12" s="46">
        <f t="shared" ref="C12:G12" si="1">C13+C14</f>
        <v>0</v>
      </c>
      <c r="D12" s="46">
        <f t="shared" si="1"/>
        <v>0</v>
      </c>
      <c r="E12" s="46">
        <f t="shared" si="1"/>
        <v>0</v>
      </c>
      <c r="F12" s="46">
        <f t="shared" si="1"/>
        <v>0</v>
      </c>
      <c r="G12" s="46">
        <f t="shared" si="1"/>
        <v>0</v>
      </c>
    </row>
    <row r="13" spans="1:7" x14ac:dyDescent="0.25">
      <c r="A13" s="47" t="s">
        <v>161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</row>
    <row r="14" spans="1:7" x14ac:dyDescent="0.25">
      <c r="A14" s="47" t="s">
        <v>162</v>
      </c>
      <c r="B14" s="101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</row>
    <row r="15" spans="1:7" x14ac:dyDescent="0.25">
      <c r="A15" s="28" t="s">
        <v>163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f t="shared" ref="G15" si="2">D15-E15</f>
        <v>0</v>
      </c>
    </row>
    <row r="16" spans="1:7" ht="30" x14ac:dyDescent="0.25">
      <c r="A16" s="29" t="s">
        <v>164</v>
      </c>
      <c r="B16" s="46">
        <f>B17+B18</f>
        <v>0</v>
      </c>
      <c r="C16" s="46">
        <f t="shared" ref="C16:G16" si="3">C17+C18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</row>
    <row r="17" spans="1:7" x14ac:dyDescent="0.25">
      <c r="A17" s="47" t="s">
        <v>165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</row>
    <row r="18" spans="1:7" x14ac:dyDescent="0.25">
      <c r="A18" s="47" t="s">
        <v>166</v>
      </c>
      <c r="B18" s="101">
        <v>0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</row>
    <row r="19" spans="1:7" x14ac:dyDescent="0.25">
      <c r="A19" s="28" t="s">
        <v>167</v>
      </c>
      <c r="B19" s="101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168</v>
      </c>
      <c r="B21" s="70">
        <f>SUM(B22,B23,B24,B27,B28,B31)</f>
        <v>0</v>
      </c>
      <c r="C21" s="70">
        <f t="shared" ref="C21:F21" si="4">SUM(C22,C23,C24,C27,C28,C31)</f>
        <v>0</v>
      </c>
      <c r="D21" s="70">
        <f t="shared" si="4"/>
        <v>0</v>
      </c>
      <c r="E21" s="70">
        <f t="shared" si="4"/>
        <v>0</v>
      </c>
      <c r="F21" s="70">
        <f t="shared" si="4"/>
        <v>0</v>
      </c>
      <c r="G21" s="70">
        <f>SUM(G22,G23,G24,G27,G28,G31)</f>
        <v>0</v>
      </c>
    </row>
    <row r="22" spans="1:7" x14ac:dyDescent="0.25">
      <c r="A22" s="28" t="s">
        <v>158</v>
      </c>
      <c r="B22" s="102">
        <v>0</v>
      </c>
      <c r="C22" s="102">
        <v>0</v>
      </c>
      <c r="D22" s="101">
        <v>0</v>
      </c>
      <c r="E22" s="102">
        <v>0</v>
      </c>
      <c r="F22" s="102">
        <v>0</v>
      </c>
      <c r="G22" s="101">
        <v>0</v>
      </c>
    </row>
    <row r="23" spans="1:7" x14ac:dyDescent="0.25">
      <c r="A23" s="28" t="s">
        <v>159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</row>
    <row r="24" spans="1:7" x14ac:dyDescent="0.25">
      <c r="A24" s="28" t="s">
        <v>160</v>
      </c>
      <c r="B24" s="46">
        <f t="shared" ref="B24:G24" si="5">B25+B26</f>
        <v>0</v>
      </c>
      <c r="C24" s="46">
        <f t="shared" si="5"/>
        <v>0</v>
      </c>
      <c r="D24" s="46">
        <f t="shared" si="5"/>
        <v>0</v>
      </c>
      <c r="E24" s="46">
        <f t="shared" si="5"/>
        <v>0</v>
      </c>
      <c r="F24" s="46">
        <f t="shared" si="5"/>
        <v>0</v>
      </c>
      <c r="G24" s="46">
        <f t="shared" si="5"/>
        <v>0</v>
      </c>
    </row>
    <row r="25" spans="1:7" x14ac:dyDescent="0.25">
      <c r="A25" s="47" t="s">
        <v>161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</row>
    <row r="26" spans="1:7" x14ac:dyDescent="0.25">
      <c r="A26" s="47" t="s">
        <v>162</v>
      </c>
      <c r="B26" s="101">
        <v>0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</row>
    <row r="27" spans="1:7" x14ac:dyDescent="0.25">
      <c r="A27" s="28" t="s">
        <v>163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ref="G27" si="6">D27-E27</f>
        <v>0</v>
      </c>
    </row>
    <row r="28" spans="1:7" ht="30" x14ac:dyDescent="0.25">
      <c r="A28" s="29" t="s">
        <v>164</v>
      </c>
      <c r="B28" s="46">
        <f t="shared" ref="B28:G28" si="7">B29+B30</f>
        <v>0</v>
      </c>
      <c r="C28" s="46">
        <f t="shared" si="7"/>
        <v>0</v>
      </c>
      <c r="D28" s="46">
        <f t="shared" si="7"/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</row>
    <row r="29" spans="1:7" x14ac:dyDescent="0.25">
      <c r="A29" s="47" t="s">
        <v>165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</row>
    <row r="30" spans="1:7" x14ac:dyDescent="0.25">
      <c r="A30" s="47" t="s">
        <v>166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</row>
    <row r="31" spans="1:7" x14ac:dyDescent="0.25">
      <c r="A31" s="28" t="s">
        <v>167</v>
      </c>
      <c r="B31" s="101">
        <v>0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45" customHeight="1" x14ac:dyDescent="0.25">
      <c r="A33" s="1" t="s">
        <v>169</v>
      </c>
      <c r="B33" s="70">
        <f>B21+B9</f>
        <v>112178816.47</v>
      </c>
      <c r="C33" s="70">
        <f t="shared" ref="C33:G33" si="8">C21+C9</f>
        <v>0</v>
      </c>
      <c r="D33" s="70">
        <f t="shared" si="8"/>
        <v>112178816.47</v>
      </c>
      <c r="E33" s="70">
        <f t="shared" si="8"/>
        <v>70234245.280000001</v>
      </c>
      <c r="F33" s="70">
        <f t="shared" si="8"/>
        <v>70234245.280000001</v>
      </c>
      <c r="G33" s="70">
        <f t="shared" si="8"/>
        <v>41944571.189999998</v>
      </c>
    </row>
    <row r="34" spans="1:7" ht="14.4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11:F21 G9:G33 B23:F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5:F16 B20:F21 B24:F24 B27:F28 B32:F33" unlockedFormula="1"/>
    <ignoredError sqref="G12 G15:G16 G20:G21 G24 G27:G28 G3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24" t="s">
        <v>170</v>
      </c>
      <c r="B1" s="124"/>
      <c r="C1" s="124"/>
      <c r="D1" s="124"/>
      <c r="E1" s="124"/>
      <c r="F1" s="124"/>
      <c r="G1" s="124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81" t="s">
        <v>171</v>
      </c>
      <c r="B3" s="82"/>
      <c r="C3" s="82"/>
      <c r="D3" s="82"/>
      <c r="E3" s="82"/>
      <c r="F3" s="82"/>
      <c r="G3" s="83"/>
    </row>
    <row r="4" spans="1:7" x14ac:dyDescent="0.25">
      <c r="A4" s="81" t="s">
        <v>0</v>
      </c>
      <c r="B4" s="82"/>
      <c r="C4" s="82"/>
      <c r="D4" s="82"/>
      <c r="E4" s="82"/>
      <c r="F4" s="82"/>
      <c r="G4" s="83"/>
    </row>
    <row r="5" spans="1:7" x14ac:dyDescent="0.25">
      <c r="A5" s="81" t="s">
        <v>172</v>
      </c>
      <c r="B5" s="82"/>
      <c r="C5" s="82"/>
      <c r="D5" s="82"/>
      <c r="E5" s="82"/>
      <c r="F5" s="82"/>
      <c r="G5" s="83"/>
    </row>
    <row r="6" spans="1:7" x14ac:dyDescent="0.25">
      <c r="A6" s="122" t="s">
        <v>196</v>
      </c>
      <c r="B6" s="17">
        <v>2022</v>
      </c>
      <c r="C6" s="122">
        <f>+B6+1</f>
        <v>2023</v>
      </c>
      <c r="D6" s="122">
        <f>+C6+1</f>
        <v>2024</v>
      </c>
      <c r="E6" s="122">
        <f>+D6+1</f>
        <v>2025</v>
      </c>
      <c r="F6" s="122">
        <f>+E6+1</f>
        <v>2026</v>
      </c>
      <c r="G6" s="122">
        <f>+F6+1</f>
        <v>2027</v>
      </c>
    </row>
    <row r="7" spans="1:7" ht="83.25" customHeight="1" x14ac:dyDescent="0.25">
      <c r="A7" s="123"/>
      <c r="B7" s="40" t="s">
        <v>250</v>
      </c>
      <c r="C7" s="123"/>
      <c r="D7" s="123"/>
      <c r="E7" s="123"/>
      <c r="F7" s="123"/>
      <c r="G7" s="123"/>
    </row>
    <row r="8" spans="1:7" ht="30" x14ac:dyDescent="0.25">
      <c r="A8" s="41" t="s">
        <v>197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251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252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253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254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255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198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256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257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258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199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259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180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260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5" t="s">
        <v>182</v>
      </c>
      <c r="B1" s="125"/>
      <c r="C1" s="125"/>
      <c r="D1" s="125"/>
      <c r="E1" s="125"/>
      <c r="F1" s="125"/>
      <c r="G1" s="125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4" t="s">
        <v>183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172</v>
      </c>
      <c r="B5" s="65"/>
      <c r="C5" s="65"/>
      <c r="D5" s="65"/>
      <c r="E5" s="65"/>
      <c r="F5" s="65"/>
      <c r="G5" s="66"/>
    </row>
    <row r="6" spans="1:7" x14ac:dyDescent="0.25">
      <c r="A6" s="126" t="s">
        <v>261</v>
      </c>
      <c r="B6" s="17">
        <v>2022</v>
      </c>
      <c r="C6" s="122">
        <f>+B6+1</f>
        <v>2023</v>
      </c>
      <c r="D6" s="122">
        <f>+C6+1</f>
        <v>2024</v>
      </c>
      <c r="E6" s="122">
        <f>+D6+1</f>
        <v>2025</v>
      </c>
      <c r="F6" s="122">
        <f>+E6+1</f>
        <v>2026</v>
      </c>
      <c r="G6" s="122">
        <f>+F6+1</f>
        <v>2027</v>
      </c>
    </row>
    <row r="7" spans="1:7" ht="57.75" customHeight="1" x14ac:dyDescent="0.25">
      <c r="A7" s="127"/>
      <c r="B7" s="18" t="s">
        <v>250</v>
      </c>
      <c r="C7" s="123"/>
      <c r="D7" s="123"/>
      <c r="E7" s="123"/>
      <c r="F7" s="123"/>
      <c r="G7" s="123"/>
    </row>
    <row r="8" spans="1:7" x14ac:dyDescent="0.25">
      <c r="A8" s="7" t="s">
        <v>184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262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263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185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186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264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187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188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189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190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262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263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185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186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264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187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188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190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193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5" t="s">
        <v>194</v>
      </c>
      <c r="B1" s="125"/>
      <c r="C1" s="125"/>
      <c r="D1" s="125"/>
      <c r="E1" s="125"/>
      <c r="F1" s="125"/>
      <c r="G1" s="125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4" t="s">
        <v>195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29" t="s">
        <v>196</v>
      </c>
      <c r="B5" s="130">
        <v>2017</v>
      </c>
      <c r="C5" s="130">
        <f>+B5+1</f>
        <v>2018</v>
      </c>
      <c r="D5" s="130">
        <f>+C5+1</f>
        <v>2019</v>
      </c>
      <c r="E5" s="130">
        <f>+D5+1</f>
        <v>2020</v>
      </c>
      <c r="F5" s="130">
        <f>+E5+1</f>
        <v>2021</v>
      </c>
      <c r="G5" s="17">
        <f>+F5+1</f>
        <v>2022</v>
      </c>
    </row>
    <row r="6" spans="1:7" ht="32.25" x14ac:dyDescent="0.25">
      <c r="A6" s="115"/>
      <c r="B6" s="131"/>
      <c r="C6" s="131"/>
      <c r="D6" s="131"/>
      <c r="E6" s="131"/>
      <c r="F6" s="131"/>
      <c r="G6" s="18" t="s">
        <v>265</v>
      </c>
    </row>
    <row r="7" spans="1:7" x14ac:dyDescent="0.25">
      <c r="A7" s="32" t="s">
        <v>197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267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268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269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175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176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270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177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271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272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198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273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274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179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275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199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200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180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276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181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28" t="s">
        <v>277</v>
      </c>
      <c r="B39" s="128"/>
      <c r="C39" s="128"/>
      <c r="D39" s="128"/>
      <c r="E39" s="128"/>
      <c r="F39" s="128"/>
      <c r="G39" s="128"/>
    </row>
    <row r="40" spans="1:7" x14ac:dyDescent="0.25">
      <c r="A40" s="128" t="s">
        <v>278</v>
      </c>
      <c r="B40" s="128"/>
      <c r="C40" s="128"/>
      <c r="D40" s="128"/>
      <c r="E40" s="128"/>
      <c r="F40" s="128"/>
      <c r="G40" s="1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5" t="s">
        <v>201</v>
      </c>
      <c r="B1" s="125"/>
      <c r="C1" s="125"/>
      <c r="D1" s="125"/>
      <c r="E1" s="125"/>
      <c r="F1" s="125"/>
      <c r="G1" s="125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4" t="s">
        <v>202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32" t="s">
        <v>261</v>
      </c>
      <c r="B5" s="130">
        <v>2017</v>
      </c>
      <c r="C5" s="130">
        <f>+B5+1</f>
        <v>2018</v>
      </c>
      <c r="D5" s="130">
        <f>+C5+1</f>
        <v>2019</v>
      </c>
      <c r="E5" s="130">
        <f>+D5+1</f>
        <v>2020</v>
      </c>
      <c r="F5" s="130">
        <f>+E5+1</f>
        <v>2021</v>
      </c>
      <c r="G5" s="17">
        <v>2022</v>
      </c>
    </row>
    <row r="6" spans="1:7" ht="48.75" customHeight="1" x14ac:dyDescent="0.25">
      <c r="A6" s="133"/>
      <c r="B6" s="131"/>
      <c r="C6" s="131"/>
      <c r="D6" s="131"/>
      <c r="E6" s="131"/>
      <c r="F6" s="131"/>
      <c r="G6" s="18" t="s">
        <v>279</v>
      </c>
    </row>
    <row r="7" spans="1:7" x14ac:dyDescent="0.25">
      <c r="A7" s="7" t="s">
        <v>184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262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263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186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264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187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188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189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262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263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185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186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264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187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188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192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280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28" t="s">
        <v>277</v>
      </c>
      <c r="B32" s="128"/>
      <c r="C32" s="128"/>
      <c r="D32" s="128"/>
      <c r="E32" s="128"/>
      <c r="F32" s="128"/>
      <c r="G32" s="128"/>
    </row>
    <row r="33" spans="1:7" x14ac:dyDescent="0.25">
      <c r="A33" s="128" t="s">
        <v>278</v>
      </c>
      <c r="B33" s="128"/>
      <c r="C33" s="128"/>
      <c r="D33" s="128"/>
      <c r="E33" s="128"/>
      <c r="F33" s="128"/>
      <c r="G33" s="1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34" t="s">
        <v>203</v>
      </c>
      <c r="B1" s="134"/>
      <c r="C1" s="134"/>
      <c r="D1" s="134"/>
      <c r="E1" s="134"/>
      <c r="F1" s="134"/>
    </row>
    <row r="2" spans="1:6" ht="20.100000000000001" customHeight="1" x14ac:dyDescent="0.25">
      <c r="A2" s="61" t="e">
        <f>#REF!</f>
        <v>#REF!</v>
      </c>
      <c r="B2" s="84"/>
      <c r="C2" s="84"/>
      <c r="D2" s="84"/>
      <c r="E2" s="84"/>
      <c r="F2" s="85"/>
    </row>
    <row r="3" spans="1:6" ht="29.25" customHeight="1" x14ac:dyDescent="0.25">
      <c r="A3" s="86" t="s">
        <v>204</v>
      </c>
      <c r="B3" s="87"/>
      <c r="C3" s="87"/>
      <c r="D3" s="87"/>
      <c r="E3" s="87"/>
      <c r="F3" s="88"/>
    </row>
    <row r="4" spans="1:6" ht="35.25" customHeight="1" x14ac:dyDescent="0.25">
      <c r="A4" s="72"/>
      <c r="B4" s="72" t="s">
        <v>205</v>
      </c>
      <c r="C4" s="72" t="s">
        <v>206</v>
      </c>
      <c r="D4" s="72" t="s">
        <v>207</v>
      </c>
      <c r="E4" s="72" t="s">
        <v>208</v>
      </c>
      <c r="F4" s="72" t="s">
        <v>209</v>
      </c>
    </row>
    <row r="5" spans="1:6" ht="12.75" customHeight="1" x14ac:dyDescent="0.25">
      <c r="A5" s="5" t="s">
        <v>210</v>
      </c>
      <c r="B5" s="24"/>
      <c r="C5" s="24"/>
      <c r="D5" s="24"/>
      <c r="E5" s="24"/>
      <c r="F5" s="24"/>
    </row>
    <row r="6" spans="1:6" ht="30" x14ac:dyDescent="0.25">
      <c r="A6" s="29" t="s">
        <v>211</v>
      </c>
      <c r="B6" s="30"/>
      <c r="C6" s="30"/>
      <c r="D6" s="30"/>
      <c r="E6" s="30"/>
      <c r="F6" s="30"/>
    </row>
    <row r="7" spans="1:6" ht="15" x14ac:dyDescent="0.25">
      <c r="A7" s="29" t="s">
        <v>212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213</v>
      </c>
      <c r="B9" s="21"/>
      <c r="C9" s="21"/>
      <c r="D9" s="21"/>
      <c r="E9" s="21"/>
      <c r="F9" s="21"/>
    </row>
    <row r="10" spans="1:6" ht="15" x14ac:dyDescent="0.25">
      <c r="A10" s="29" t="s">
        <v>214</v>
      </c>
      <c r="B10" s="30"/>
      <c r="C10" s="30"/>
      <c r="D10" s="30"/>
      <c r="E10" s="30"/>
      <c r="F10" s="30"/>
    </row>
    <row r="11" spans="1:6" ht="15" x14ac:dyDescent="0.25">
      <c r="A11" s="50" t="s">
        <v>215</v>
      </c>
      <c r="B11" s="30"/>
      <c r="C11" s="30"/>
      <c r="D11" s="30"/>
      <c r="E11" s="30"/>
      <c r="F11" s="30"/>
    </row>
    <row r="12" spans="1:6" ht="15" x14ac:dyDescent="0.25">
      <c r="A12" s="50" t="s">
        <v>216</v>
      </c>
      <c r="B12" s="30"/>
      <c r="C12" s="30"/>
      <c r="D12" s="30"/>
      <c r="E12" s="30"/>
      <c r="F12" s="30"/>
    </row>
    <row r="13" spans="1:6" ht="15" x14ac:dyDescent="0.25">
      <c r="A13" s="50" t="s">
        <v>217</v>
      </c>
      <c r="B13" s="30"/>
      <c r="C13" s="30"/>
      <c r="D13" s="30"/>
      <c r="E13" s="30"/>
      <c r="F13" s="30"/>
    </row>
    <row r="14" spans="1:6" ht="15" x14ac:dyDescent="0.25">
      <c r="A14" s="29" t="s">
        <v>218</v>
      </c>
      <c r="B14" s="30"/>
      <c r="C14" s="30"/>
      <c r="D14" s="30"/>
      <c r="E14" s="30"/>
      <c r="F14" s="30"/>
    </row>
    <row r="15" spans="1:6" ht="15" x14ac:dyDescent="0.25">
      <c r="A15" s="50" t="s">
        <v>215</v>
      </c>
      <c r="B15" s="30"/>
      <c r="C15" s="30"/>
      <c r="D15" s="30"/>
      <c r="E15" s="30"/>
      <c r="F15" s="30"/>
    </row>
    <row r="16" spans="1:6" ht="15" x14ac:dyDescent="0.25">
      <c r="A16" s="50" t="s">
        <v>216</v>
      </c>
      <c r="B16" s="30"/>
      <c r="C16" s="30"/>
      <c r="D16" s="30"/>
      <c r="E16" s="30"/>
      <c r="F16" s="30"/>
    </row>
    <row r="17" spans="1:6" ht="15" x14ac:dyDescent="0.25">
      <c r="A17" s="50" t="s">
        <v>217</v>
      </c>
      <c r="B17" s="30"/>
      <c r="C17" s="30"/>
      <c r="D17" s="30"/>
      <c r="E17" s="30"/>
      <c r="F17" s="30"/>
    </row>
    <row r="18" spans="1:6" ht="15" x14ac:dyDescent="0.25">
      <c r="A18" s="29" t="s">
        <v>219</v>
      </c>
      <c r="B18" s="73"/>
      <c r="C18" s="30"/>
      <c r="D18" s="30"/>
      <c r="E18" s="30"/>
      <c r="F18" s="30"/>
    </row>
    <row r="19" spans="1:6" ht="15" x14ac:dyDescent="0.25">
      <c r="A19" s="29" t="s">
        <v>220</v>
      </c>
      <c r="B19" s="30"/>
      <c r="C19" s="30"/>
      <c r="D19" s="30"/>
      <c r="E19" s="30"/>
      <c r="F19" s="30"/>
    </row>
    <row r="20" spans="1:6" ht="30" x14ac:dyDescent="0.25">
      <c r="A20" s="29" t="s">
        <v>221</v>
      </c>
      <c r="B20" s="74"/>
      <c r="C20" s="74"/>
      <c r="D20" s="74"/>
      <c r="E20" s="74"/>
      <c r="F20" s="74"/>
    </row>
    <row r="21" spans="1:6" ht="30" x14ac:dyDescent="0.25">
      <c r="A21" s="29" t="s">
        <v>222</v>
      </c>
      <c r="B21" s="74"/>
      <c r="C21" s="74"/>
      <c r="D21" s="74"/>
      <c r="E21" s="74"/>
      <c r="F21" s="74"/>
    </row>
    <row r="22" spans="1:6" ht="30" x14ac:dyDescent="0.25">
      <c r="A22" s="29" t="s">
        <v>223</v>
      </c>
      <c r="B22" s="74"/>
      <c r="C22" s="74"/>
      <c r="D22" s="74"/>
      <c r="E22" s="74"/>
      <c r="F22" s="74"/>
    </row>
    <row r="23" spans="1:6" ht="15" x14ac:dyDescent="0.25">
      <c r="A23" s="29" t="s">
        <v>224</v>
      </c>
      <c r="B23" s="74"/>
      <c r="C23" s="74"/>
      <c r="D23" s="74"/>
      <c r="E23" s="74"/>
      <c r="F23" s="74"/>
    </row>
    <row r="24" spans="1:6" ht="15" x14ac:dyDescent="0.25">
      <c r="A24" s="29" t="s">
        <v>225</v>
      </c>
      <c r="B24" s="75"/>
      <c r="C24" s="30"/>
      <c r="D24" s="30"/>
      <c r="E24" s="30"/>
      <c r="F24" s="30"/>
    </row>
    <row r="25" spans="1:6" ht="15" x14ac:dyDescent="0.25">
      <c r="A25" s="29" t="s">
        <v>226</v>
      </c>
      <c r="B25" s="75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227</v>
      </c>
      <c r="B27" s="21"/>
      <c r="C27" s="21"/>
      <c r="D27" s="21"/>
      <c r="E27" s="21"/>
      <c r="F27" s="21"/>
    </row>
    <row r="28" spans="1:6" ht="15" x14ac:dyDescent="0.25">
      <c r="A28" s="29" t="s">
        <v>228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229</v>
      </c>
      <c r="B30" s="21"/>
      <c r="C30" s="21"/>
      <c r="D30" s="21"/>
      <c r="E30" s="21"/>
      <c r="F30" s="21"/>
    </row>
    <row r="31" spans="1:6" ht="15" x14ac:dyDescent="0.25">
      <c r="A31" s="29" t="s">
        <v>214</v>
      </c>
      <c r="B31" s="30"/>
      <c r="C31" s="30"/>
      <c r="D31" s="30"/>
      <c r="E31" s="30"/>
      <c r="F31" s="30"/>
    </row>
    <row r="32" spans="1:6" ht="15" x14ac:dyDescent="0.25">
      <c r="A32" s="29" t="s">
        <v>218</v>
      </c>
      <c r="B32" s="30"/>
      <c r="C32" s="30"/>
      <c r="D32" s="30"/>
      <c r="E32" s="30"/>
      <c r="F32" s="30"/>
    </row>
    <row r="33" spans="1:6" ht="15" x14ac:dyDescent="0.25">
      <c r="A33" s="29" t="s">
        <v>230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231</v>
      </c>
      <c r="B35" s="21"/>
      <c r="C35" s="21"/>
      <c r="D35" s="21"/>
      <c r="E35" s="21"/>
      <c r="F35" s="21"/>
    </row>
    <row r="36" spans="1:6" ht="15" x14ac:dyDescent="0.25">
      <c r="A36" s="29" t="s">
        <v>232</v>
      </c>
      <c r="B36" s="30"/>
      <c r="C36" s="30"/>
      <c r="D36" s="30"/>
      <c r="E36" s="30"/>
      <c r="F36" s="30"/>
    </row>
    <row r="37" spans="1:6" ht="15" x14ac:dyDescent="0.25">
      <c r="A37" s="29" t="s">
        <v>233</v>
      </c>
      <c r="B37" s="30"/>
      <c r="C37" s="30"/>
      <c r="D37" s="30"/>
      <c r="E37" s="30"/>
      <c r="F37" s="30"/>
    </row>
    <row r="38" spans="1:6" ht="15" x14ac:dyDescent="0.25">
      <c r="A38" s="29" t="s">
        <v>234</v>
      </c>
      <c r="B38" s="75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235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236</v>
      </c>
      <c r="B42" s="21"/>
      <c r="C42" s="21"/>
      <c r="D42" s="21"/>
      <c r="E42" s="21"/>
      <c r="F42" s="21"/>
    </row>
    <row r="43" spans="1:6" ht="15" x14ac:dyDescent="0.25">
      <c r="A43" s="29" t="s">
        <v>237</v>
      </c>
      <c r="B43" s="30"/>
      <c r="C43" s="30"/>
      <c r="D43" s="30"/>
      <c r="E43" s="30"/>
      <c r="F43" s="30"/>
    </row>
    <row r="44" spans="1:6" ht="15" x14ac:dyDescent="0.25">
      <c r="A44" s="29" t="s">
        <v>238</v>
      </c>
      <c r="B44" s="30"/>
      <c r="C44" s="30"/>
      <c r="D44" s="30"/>
      <c r="E44" s="30"/>
      <c r="F44" s="30"/>
    </row>
    <row r="45" spans="1:6" ht="15" x14ac:dyDescent="0.25">
      <c r="A45" s="29" t="s">
        <v>239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240</v>
      </c>
      <c r="B47" s="21"/>
      <c r="C47" s="21"/>
      <c r="D47" s="21"/>
      <c r="E47" s="21"/>
      <c r="F47" s="21"/>
    </row>
    <row r="48" spans="1:6" ht="15" x14ac:dyDescent="0.25">
      <c r="A48" s="29" t="s">
        <v>238</v>
      </c>
      <c r="B48" s="74"/>
      <c r="C48" s="74"/>
      <c r="D48" s="74"/>
      <c r="E48" s="74"/>
      <c r="F48" s="74"/>
    </row>
    <row r="49" spans="1:6" ht="15" x14ac:dyDescent="0.25">
      <c r="A49" s="29" t="s">
        <v>239</v>
      </c>
      <c r="B49" s="74"/>
      <c r="C49" s="74"/>
      <c r="D49" s="74"/>
      <c r="E49" s="74"/>
      <c r="F49" s="74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241</v>
      </c>
      <c r="B51" s="21"/>
      <c r="C51" s="21"/>
      <c r="D51" s="21"/>
      <c r="E51" s="21"/>
      <c r="F51" s="21"/>
    </row>
    <row r="52" spans="1:6" ht="15" x14ac:dyDescent="0.25">
      <c r="A52" s="29" t="s">
        <v>238</v>
      </c>
      <c r="B52" s="30"/>
      <c r="C52" s="30"/>
      <c r="D52" s="30"/>
      <c r="E52" s="30"/>
      <c r="F52" s="30"/>
    </row>
    <row r="53" spans="1:6" ht="15" x14ac:dyDescent="0.25">
      <c r="A53" s="29" t="s">
        <v>239</v>
      </c>
      <c r="B53" s="30"/>
      <c r="C53" s="30"/>
      <c r="D53" s="30"/>
      <c r="E53" s="30"/>
      <c r="F53" s="30"/>
    </row>
    <row r="54" spans="1:6" ht="15" x14ac:dyDescent="0.25">
      <c r="A54" s="29" t="s">
        <v>242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243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238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239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244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245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246</v>
      </c>
      <c r="B62" s="75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247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248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249</v>
      </c>
      <c r="B66" s="30"/>
      <c r="C66" s="30"/>
      <c r="D66" s="30"/>
      <c r="E66" s="30"/>
      <c r="F66" s="30"/>
    </row>
    <row r="67" spans="1:6" ht="20.100000000000001" customHeight="1" x14ac:dyDescent="0.25">
      <c r="A67" s="71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F6A</vt:lpstr>
      <vt:lpstr>F6B</vt:lpstr>
      <vt:lpstr>F6C</vt:lpstr>
      <vt:lpstr>F6D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2024-10-24T16:46:37Z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