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6885"/>
  </bookViews>
  <sheets>
    <sheet name="F6a" sheetId="1" r:id="rId1"/>
    <sheet name="F6b" sheetId="2" r:id="rId2"/>
    <sheet name="F6c" sheetId="3" r:id="rId3"/>
    <sheet name="F6d" sheetId="4" r:id="rId4"/>
  </sheets>
  <externalReferences>
    <externalReference r:id="rId5"/>
  </externalReferences>
  <definedNames>
    <definedName name="ENTE_PUBLICO_A">'[1]Info General'!$C$7</definedName>
    <definedName name="GASTO_E_FIN_01">F6b!$B$28</definedName>
    <definedName name="GASTO_E_FIN_02">F6b!$C$28</definedName>
    <definedName name="GASTO_E_FIN_03">F6b!$D$28</definedName>
    <definedName name="GASTO_E_FIN_04">F6b!$E$28</definedName>
    <definedName name="GASTO_E_FIN_05">F6b!$F$28</definedName>
    <definedName name="GASTO_E_FIN_06">F6b!$G$28</definedName>
    <definedName name="GASTO_E_T1">F6b!$B$19</definedName>
    <definedName name="GASTO_E_T2">F6b!$C$19</definedName>
    <definedName name="GASTO_E_T3">F6b!$D$19</definedName>
    <definedName name="GASTO_E_T4">F6b!$E$19</definedName>
    <definedName name="GASTO_E_T5">F6b!$F$19</definedName>
    <definedName name="GASTO_E_T6">F6b!$G$19</definedName>
    <definedName name="GASTO_NE_T1">F6b!$B$9</definedName>
    <definedName name="GASTO_NE_T2">F6b!$C$9</definedName>
    <definedName name="GASTO_NE_T3">F6b!$D$9</definedName>
    <definedName name="GASTO_NE_T4">F6b!$E$9</definedName>
    <definedName name="GASTO_NE_T5">F6b!$F$9</definedName>
    <definedName name="GASTO_NE_T6">F6b!$G$9</definedName>
    <definedName name="_xlnm.Print_Titles" localSheetId="0">F6a!$1:$8</definedName>
    <definedName name="_xlnm.Print_Titles" localSheetId="2">F6c!$1:$8</definedName>
    <definedName name="TRIMESTRE">'[1]Info General'!$C$16</definedName>
  </definedNames>
  <calcPr calcId="124519"/>
</workbook>
</file>

<file path=xl/calcChain.xml><?xml version="1.0" encoding="utf-8"?>
<calcChain xmlns="http://schemas.openxmlformats.org/spreadsheetml/2006/main">
  <c r="G21" i="4"/>
  <c r="F21"/>
  <c r="E21"/>
  <c r="E33" s="1"/>
  <c r="D21"/>
  <c r="D33" s="1"/>
  <c r="C21"/>
  <c r="B21"/>
  <c r="G9"/>
  <c r="G33" s="1"/>
  <c r="F9"/>
  <c r="F33" s="1"/>
  <c r="E9"/>
  <c r="D9"/>
  <c r="C9"/>
  <c r="C33" s="1"/>
  <c r="B9"/>
  <c r="B33" s="1"/>
  <c r="A5"/>
  <c r="A2"/>
  <c r="G71" i="3"/>
  <c r="F71"/>
  <c r="E71"/>
  <c r="D71"/>
  <c r="C71"/>
  <c r="B71"/>
  <c r="G61"/>
  <c r="F61"/>
  <c r="E61"/>
  <c r="D61"/>
  <c r="C61"/>
  <c r="B61"/>
  <c r="G53"/>
  <c r="F53"/>
  <c r="E53"/>
  <c r="D53"/>
  <c r="C53"/>
  <c r="B53"/>
  <c r="G44"/>
  <c r="G43" s="1"/>
  <c r="G77" s="1"/>
  <c r="F44"/>
  <c r="F43" s="1"/>
  <c r="F77" s="1"/>
  <c r="E44"/>
  <c r="D44"/>
  <c r="C44"/>
  <c r="C43" s="1"/>
  <c r="C77" s="1"/>
  <c r="B44"/>
  <c r="B43" s="1"/>
  <c r="B77" s="1"/>
  <c r="E43"/>
  <c r="E77" s="1"/>
  <c r="D43"/>
  <c r="D77" s="1"/>
  <c r="G37"/>
  <c r="F37"/>
  <c r="E37"/>
  <c r="D37"/>
  <c r="C37"/>
  <c r="B37"/>
  <c r="G27"/>
  <c r="F27"/>
  <c r="E27"/>
  <c r="D27"/>
  <c r="C27"/>
  <c r="B27"/>
  <c r="G19"/>
  <c r="F19"/>
  <c r="E19"/>
  <c r="D19"/>
  <c r="C19"/>
  <c r="B19"/>
  <c r="G10"/>
  <c r="F10"/>
  <c r="E10"/>
  <c r="E9" s="1"/>
  <c r="D10"/>
  <c r="D9" s="1"/>
  <c r="C10"/>
  <c r="B10"/>
  <c r="G9"/>
  <c r="F9"/>
  <c r="C9"/>
  <c r="B9"/>
  <c r="A5"/>
  <c r="A2"/>
  <c r="G19" i="2"/>
  <c r="F19"/>
  <c r="E19"/>
  <c r="D19"/>
  <c r="C19"/>
  <c r="B19"/>
  <c r="G9"/>
  <c r="F9"/>
  <c r="E9"/>
  <c r="D9"/>
  <c r="C9"/>
  <c r="B9"/>
  <c r="A5"/>
  <c r="A2"/>
  <c r="G150" i="1"/>
  <c r="F150"/>
  <c r="E150"/>
  <c r="D150"/>
  <c r="C150"/>
  <c r="B150"/>
  <c r="G146"/>
  <c r="F146"/>
  <c r="E146"/>
  <c r="D146"/>
  <c r="C146"/>
  <c r="B146"/>
  <c r="G137"/>
  <c r="F137"/>
  <c r="E137"/>
  <c r="D137"/>
  <c r="C137"/>
  <c r="B137"/>
  <c r="G133"/>
  <c r="F133"/>
  <c r="E133"/>
  <c r="D133"/>
  <c r="C133"/>
  <c r="B133"/>
  <c r="G123"/>
  <c r="F123"/>
  <c r="E123"/>
  <c r="D123"/>
  <c r="C123"/>
  <c r="B123"/>
  <c r="G113"/>
  <c r="F113"/>
  <c r="E113"/>
  <c r="D113"/>
  <c r="C113"/>
  <c r="B113"/>
  <c r="G103"/>
  <c r="F103"/>
  <c r="E103"/>
  <c r="D103"/>
  <c r="C103"/>
  <c r="B103"/>
  <c r="G93"/>
  <c r="F93"/>
  <c r="E93"/>
  <c r="D93"/>
  <c r="C93"/>
  <c r="B93"/>
  <c r="G85"/>
  <c r="G84" s="1"/>
  <c r="F85"/>
  <c r="F84" s="1"/>
  <c r="E85"/>
  <c r="D85"/>
  <c r="C85"/>
  <c r="C84" s="1"/>
  <c r="B85"/>
  <c r="B84" s="1"/>
  <c r="E84"/>
  <c r="D84"/>
  <c r="G75"/>
  <c r="F75"/>
  <c r="E75"/>
  <c r="D75"/>
  <c r="C75"/>
  <c r="B75"/>
  <c r="G71"/>
  <c r="F71"/>
  <c r="E71"/>
  <c r="D71"/>
  <c r="C71"/>
  <c r="B71"/>
  <c r="G62"/>
  <c r="F62"/>
  <c r="E62"/>
  <c r="D62"/>
  <c r="C62"/>
  <c r="B62"/>
  <c r="G58"/>
  <c r="F58"/>
  <c r="E58"/>
  <c r="D58"/>
  <c r="C58"/>
  <c r="B58"/>
  <c r="G48"/>
  <c r="F48"/>
  <c r="E48"/>
  <c r="D48"/>
  <c r="C48"/>
  <c r="B48"/>
  <c r="G38"/>
  <c r="F38"/>
  <c r="E38"/>
  <c r="D38"/>
  <c r="C38"/>
  <c r="B38"/>
  <c r="G28"/>
  <c r="F28"/>
  <c r="E28"/>
  <c r="D28"/>
  <c r="C28"/>
  <c r="B28"/>
  <c r="G18"/>
  <c r="F18"/>
  <c r="E18"/>
  <c r="D18"/>
  <c r="C18"/>
  <c r="B18"/>
  <c r="G10"/>
  <c r="G9" s="1"/>
  <c r="G159" s="1"/>
  <c r="F10"/>
  <c r="F9" s="1"/>
  <c r="F159" s="1"/>
  <c r="E10"/>
  <c r="D10"/>
  <c r="C10"/>
  <c r="C9" s="1"/>
  <c r="C159" s="1"/>
  <c r="B10"/>
  <c r="B9" s="1"/>
  <c r="B159" s="1"/>
  <c r="E9"/>
  <c r="E159" s="1"/>
  <c r="D9"/>
  <c r="D159" s="1"/>
  <c r="A5"/>
  <c r="A2"/>
  <c r="D29" i="2" l="1"/>
  <c r="C29"/>
  <c r="G29"/>
  <c r="B29"/>
  <c r="F29"/>
  <c r="E29"/>
</calcChain>
</file>

<file path=xl/sharedStrings.xml><?xml version="1.0" encoding="utf-8"?>
<sst xmlns="http://schemas.openxmlformats.org/spreadsheetml/2006/main" count="308" uniqueCount="161">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</sst>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horizontal="left" vertical="center" indent="6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horizontal="left" vertical="center" indent="9"/>
    </xf>
    <xf numFmtId="4" fontId="2" fillId="3" borderId="2" xfId="0" applyNumberFormat="1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horizontal="left" vertical="center" indent="3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2" fillId="3" borderId="2" xfId="0" applyFont="1" applyFill="1" applyBorder="1" applyAlignment="1">
      <alignment horizontal="left" indent="9"/>
    </xf>
    <xf numFmtId="0" fontId="2" fillId="3" borderId="2" xfId="0" applyFont="1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0" xfId="0" applyFont="1" applyBorder="1"/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3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 indent="6"/>
      <protection locked="0"/>
    </xf>
    <xf numFmtId="4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2" xfId="0" applyFont="1" applyFill="1" applyBorder="1" applyAlignment="1">
      <alignment horizontal="left" vertical="center" wrapText="1" indent="9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6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9"/>
    </xf>
    <xf numFmtId="4" fontId="2" fillId="0" borderId="9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wrapText="1" indent="9"/>
    </xf>
    <xf numFmtId="0" fontId="2" fillId="0" borderId="2" xfId="0" applyFont="1" applyFill="1" applyBorder="1" applyAlignment="1">
      <alignment horizontal="left" vertical="center" wrapText="1" indent="6"/>
    </xf>
    <xf numFmtId="0" fontId="1" fillId="0" borderId="9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wrapText="1" indent="9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>
      <alignment vertical="center"/>
    </xf>
    <xf numFmtId="0" fontId="2" fillId="0" borderId="12" xfId="0" applyFont="1" applyFill="1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right" vertical="center"/>
      <protection locked="0"/>
    </xf>
    <xf numFmtId="4" fontId="2" fillId="0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indent="3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0_MSAL_AW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Comité Municipal de Agua Potable y Alcantarillado de Salamanca, Gto., Gobierno del Estado de Guanajuato</v>
          </cell>
        </row>
        <row r="7">
          <cell r="C7" t="str">
            <v>Comité Municipal de Agua Potable y Alcantarillado de Salamanca, Gto.,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workbookViewId="0">
      <selection activeCell="A12" sqref="A12"/>
    </sheetView>
  </sheetViews>
  <sheetFormatPr baseColWidth="10" defaultRowHeight="12.75"/>
  <cols>
    <col min="1" max="1" width="65.85546875" style="3" bestFit="1" customWidth="1"/>
    <col min="2" max="2" width="12.7109375" style="3" bestFit="1" customWidth="1"/>
    <col min="3" max="3" width="14.85546875" style="3" customWidth="1"/>
    <col min="4" max="6" width="12.7109375" style="3" bestFit="1" customWidth="1"/>
    <col min="7" max="7" width="12.85546875" style="3" bestFit="1" customWidth="1"/>
    <col min="8" max="16384" width="11.42578125" style="3"/>
  </cols>
  <sheetData>
    <row r="1" spans="1:7">
      <c r="A1" s="1" t="s">
        <v>0</v>
      </c>
      <c r="B1" s="2"/>
      <c r="C1" s="2"/>
      <c r="D1" s="2"/>
      <c r="E1" s="2"/>
      <c r="F1" s="2"/>
      <c r="G1" s="2"/>
    </row>
    <row r="2" spans="1:7">
      <c r="A2" s="4" t="str">
        <f>ENTE_PUBLICO_A</f>
        <v>Comité Municipal de Agua Potable y Alcantarillado de Salamanca, Gto., Gobierno del Estado de Guanajuato (a)</v>
      </c>
      <c r="B2" s="4"/>
      <c r="C2" s="4"/>
      <c r="D2" s="4"/>
      <c r="E2" s="4"/>
      <c r="F2" s="4"/>
      <c r="G2" s="4"/>
    </row>
    <row r="3" spans="1:7">
      <c r="A3" s="5" t="s">
        <v>1</v>
      </c>
      <c r="B3" s="5"/>
      <c r="C3" s="5"/>
      <c r="D3" s="5"/>
      <c r="E3" s="5"/>
      <c r="F3" s="5"/>
      <c r="G3" s="5"/>
    </row>
    <row r="4" spans="1:7">
      <c r="A4" s="5" t="s">
        <v>2</v>
      </c>
      <c r="B4" s="5"/>
      <c r="C4" s="5"/>
      <c r="D4" s="5"/>
      <c r="E4" s="5"/>
      <c r="F4" s="5"/>
      <c r="G4" s="5"/>
    </row>
    <row r="5" spans="1:7">
      <c r="A5" s="6" t="str">
        <f>TRIMESTRE</f>
        <v>Del 1 de enero al 31 de diciembre de 2018 (b)</v>
      </c>
      <c r="B5" s="6"/>
      <c r="C5" s="6"/>
      <c r="D5" s="6"/>
      <c r="E5" s="6"/>
      <c r="F5" s="6"/>
      <c r="G5" s="6"/>
    </row>
    <row r="6" spans="1:7">
      <c r="A6" s="7" t="s">
        <v>3</v>
      </c>
      <c r="B6" s="7"/>
      <c r="C6" s="7"/>
      <c r="D6" s="7"/>
      <c r="E6" s="7"/>
      <c r="F6" s="7"/>
      <c r="G6" s="7"/>
    </row>
    <row r="7" spans="1:7">
      <c r="A7" s="8" t="s">
        <v>4</v>
      </c>
      <c r="B7" s="8" t="s">
        <v>5</v>
      </c>
      <c r="C7" s="8"/>
      <c r="D7" s="8"/>
      <c r="E7" s="8"/>
      <c r="F7" s="8"/>
      <c r="G7" s="9" t="s">
        <v>6</v>
      </c>
    </row>
    <row r="8" spans="1:7" ht="36" customHeight="1">
      <c r="A8" s="8"/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8"/>
    </row>
    <row r="9" spans="1:7">
      <c r="A9" s="11" t="s">
        <v>12</v>
      </c>
      <c r="B9" s="12">
        <f t="shared" ref="B9:G9" si="0">SUM(B10,B18,B28,B38,B48,B58,B62,B71,B75)</f>
        <v>200291855.06999996</v>
      </c>
      <c r="C9" s="12">
        <f t="shared" si="0"/>
        <v>86682629.100000009</v>
      </c>
      <c r="D9" s="12">
        <f t="shared" si="0"/>
        <v>286974484.17000002</v>
      </c>
      <c r="E9" s="12">
        <f t="shared" si="0"/>
        <v>221171898.97</v>
      </c>
      <c r="F9" s="12">
        <f t="shared" si="0"/>
        <v>215484389.83000001</v>
      </c>
      <c r="G9" s="12">
        <f t="shared" si="0"/>
        <v>65802585.200000003</v>
      </c>
    </row>
    <row r="10" spans="1:7">
      <c r="A10" s="13" t="s">
        <v>13</v>
      </c>
      <c r="B10" s="14">
        <f t="shared" ref="B10:G10" si="1">SUM(B11:B17)</f>
        <v>80188981.12999998</v>
      </c>
      <c r="C10" s="14">
        <f t="shared" si="1"/>
        <v>159999.99999999994</v>
      </c>
      <c r="D10" s="14">
        <f t="shared" si="1"/>
        <v>80348981.129999995</v>
      </c>
      <c r="E10" s="14">
        <f t="shared" si="1"/>
        <v>67432589.909999996</v>
      </c>
      <c r="F10" s="14">
        <f t="shared" si="1"/>
        <v>66212719.659999996</v>
      </c>
      <c r="G10" s="14">
        <f t="shared" si="1"/>
        <v>12916391.219999999</v>
      </c>
    </row>
    <row r="11" spans="1:7">
      <c r="A11" s="15" t="s">
        <v>14</v>
      </c>
      <c r="B11" s="16">
        <v>38375732.689999998</v>
      </c>
      <c r="C11" s="16">
        <v>597215.17000000004</v>
      </c>
      <c r="D11" s="16">
        <v>38972947.859999999</v>
      </c>
      <c r="E11" s="16">
        <v>36395045.270000003</v>
      </c>
      <c r="F11" s="16">
        <v>36393395.469999999</v>
      </c>
      <c r="G11" s="16">
        <v>2577902.59</v>
      </c>
    </row>
    <row r="12" spans="1:7">
      <c r="A12" s="15" t="s">
        <v>15</v>
      </c>
      <c r="B12" s="16">
        <v>1200500</v>
      </c>
      <c r="C12" s="16">
        <v>150000</v>
      </c>
      <c r="D12" s="16">
        <v>1350500</v>
      </c>
      <c r="E12" s="16">
        <v>1326801.55</v>
      </c>
      <c r="F12" s="16">
        <v>1326801.55</v>
      </c>
      <c r="G12" s="16">
        <v>23698.45</v>
      </c>
    </row>
    <row r="13" spans="1:7">
      <c r="A13" s="15" t="s">
        <v>16</v>
      </c>
      <c r="B13" s="16">
        <v>10044086.41</v>
      </c>
      <c r="C13" s="16">
        <v>437930</v>
      </c>
      <c r="D13" s="16">
        <v>10482016.41</v>
      </c>
      <c r="E13" s="16">
        <v>9015167.8399999999</v>
      </c>
      <c r="F13" s="16">
        <v>9015167.8399999999</v>
      </c>
      <c r="G13" s="16">
        <v>1466848.57</v>
      </c>
    </row>
    <row r="14" spans="1:7">
      <c r="A14" s="15" t="s">
        <v>17</v>
      </c>
      <c r="B14" s="16">
        <v>16186567.02</v>
      </c>
      <c r="C14" s="16">
        <v>-923641.87</v>
      </c>
      <c r="D14" s="16">
        <v>15262925.15</v>
      </c>
      <c r="E14" s="16">
        <v>9374568.4900000002</v>
      </c>
      <c r="F14" s="16">
        <v>8156348.04</v>
      </c>
      <c r="G14" s="16">
        <v>5888356.6600000001</v>
      </c>
    </row>
    <row r="15" spans="1:7">
      <c r="A15" s="15" t="s">
        <v>18</v>
      </c>
      <c r="B15" s="16">
        <v>12717591.380000001</v>
      </c>
      <c r="C15" s="16">
        <v>274893.88</v>
      </c>
      <c r="D15" s="16">
        <v>12992485.26</v>
      </c>
      <c r="E15" s="16">
        <v>11321006.76</v>
      </c>
      <c r="F15" s="16">
        <v>11321006.76</v>
      </c>
      <c r="G15" s="16">
        <v>1671478.5</v>
      </c>
    </row>
    <row r="16" spans="1:7">
      <c r="A16" s="15" t="s">
        <v>19</v>
      </c>
      <c r="B16" s="16">
        <v>1664503.63</v>
      </c>
      <c r="C16" s="16">
        <v>-376397.18</v>
      </c>
      <c r="D16" s="16">
        <v>1288106.45</v>
      </c>
      <c r="E16" s="14">
        <v>0</v>
      </c>
      <c r="F16" s="14">
        <v>0</v>
      </c>
      <c r="G16" s="16">
        <v>1288106.45</v>
      </c>
    </row>
    <row r="17" spans="1:7">
      <c r="A17" s="15" t="s">
        <v>20</v>
      </c>
      <c r="B17" s="14"/>
      <c r="C17" s="14"/>
      <c r="D17" s="14">
        <v>0</v>
      </c>
      <c r="E17" s="14"/>
      <c r="F17" s="14"/>
      <c r="G17" s="14">
        <v>0</v>
      </c>
    </row>
    <row r="18" spans="1:7">
      <c r="A18" s="13" t="s">
        <v>21</v>
      </c>
      <c r="B18" s="14">
        <f t="shared" ref="B18:G18" si="2">SUM(B19:B27)</f>
        <v>32617017.600000001</v>
      </c>
      <c r="C18" s="14">
        <f t="shared" si="2"/>
        <v>7795281.1500000004</v>
      </c>
      <c r="D18" s="14">
        <f t="shared" si="2"/>
        <v>40412298.75</v>
      </c>
      <c r="E18" s="14">
        <f t="shared" si="2"/>
        <v>33787217.32</v>
      </c>
      <c r="F18" s="14">
        <f t="shared" si="2"/>
        <v>33116072.080000002</v>
      </c>
      <c r="G18" s="14">
        <f t="shared" si="2"/>
        <v>6625081.4299999997</v>
      </c>
    </row>
    <row r="19" spans="1:7" ht="25.5">
      <c r="A19" s="53" t="s">
        <v>22</v>
      </c>
      <c r="B19" s="16">
        <v>1426500</v>
      </c>
      <c r="C19" s="16">
        <v>-105576.93</v>
      </c>
      <c r="D19" s="16">
        <v>1320923.07</v>
      </c>
      <c r="E19" s="16">
        <v>688530.31</v>
      </c>
      <c r="F19" s="16">
        <v>686885.91</v>
      </c>
      <c r="G19" s="16">
        <v>632392.76</v>
      </c>
    </row>
    <row r="20" spans="1:7">
      <c r="A20" s="15" t="s">
        <v>23</v>
      </c>
      <c r="B20" s="16">
        <v>141000</v>
      </c>
      <c r="C20" s="14">
        <v>0</v>
      </c>
      <c r="D20" s="16">
        <v>141000</v>
      </c>
      <c r="E20" s="16">
        <v>121813.12</v>
      </c>
      <c r="F20" s="16">
        <v>121813.12</v>
      </c>
      <c r="G20" s="16">
        <v>19186.88</v>
      </c>
    </row>
    <row r="21" spans="1:7" ht="25.5">
      <c r="A21" s="53" t="s">
        <v>24</v>
      </c>
      <c r="B21" s="16">
        <v>3020000</v>
      </c>
      <c r="C21" s="16">
        <v>1397165.2</v>
      </c>
      <c r="D21" s="16">
        <v>4417165.2</v>
      </c>
      <c r="E21" s="16">
        <v>3234577.44</v>
      </c>
      <c r="F21" s="16">
        <v>3234577.44</v>
      </c>
      <c r="G21" s="16">
        <v>1182587.76</v>
      </c>
    </row>
    <row r="22" spans="1:7">
      <c r="A22" s="15" t="s">
        <v>25</v>
      </c>
      <c r="B22" s="16">
        <v>16796500</v>
      </c>
      <c r="C22" s="16">
        <v>4191295.68</v>
      </c>
      <c r="D22" s="16">
        <v>20987795.68</v>
      </c>
      <c r="E22" s="16">
        <v>19747178.449999999</v>
      </c>
      <c r="F22" s="16">
        <v>19250112.600000001</v>
      </c>
      <c r="G22" s="16">
        <v>1240617.23</v>
      </c>
    </row>
    <row r="23" spans="1:7">
      <c r="A23" s="15" t="s">
        <v>26</v>
      </c>
      <c r="B23" s="16">
        <v>1317000</v>
      </c>
      <c r="C23" s="16">
        <v>-194698.18</v>
      </c>
      <c r="D23" s="16">
        <v>1122301.82</v>
      </c>
      <c r="E23" s="16">
        <v>360933.53</v>
      </c>
      <c r="F23" s="16">
        <v>360933.53</v>
      </c>
      <c r="G23" s="16">
        <v>761368.29</v>
      </c>
    </row>
    <row r="24" spans="1:7">
      <c r="A24" s="15" t="s">
        <v>27</v>
      </c>
      <c r="B24" s="16">
        <v>4079000</v>
      </c>
      <c r="C24" s="16">
        <v>894893.5</v>
      </c>
      <c r="D24" s="16">
        <v>4973893.5</v>
      </c>
      <c r="E24" s="16">
        <v>4659991.46</v>
      </c>
      <c r="F24" s="16">
        <v>4497431.87</v>
      </c>
      <c r="G24" s="16">
        <v>313902.03999999998</v>
      </c>
    </row>
    <row r="25" spans="1:7" ht="25.5">
      <c r="A25" s="53" t="s">
        <v>28</v>
      </c>
      <c r="B25" s="16">
        <v>1702000</v>
      </c>
      <c r="C25" s="16">
        <v>616200</v>
      </c>
      <c r="D25" s="16">
        <v>2318200</v>
      </c>
      <c r="E25" s="16">
        <v>1991322.56</v>
      </c>
      <c r="F25" s="16">
        <v>1991322.56</v>
      </c>
      <c r="G25" s="16">
        <v>326877.44</v>
      </c>
    </row>
    <row r="26" spans="1:7">
      <c r="A26" s="15" t="s">
        <v>29</v>
      </c>
      <c r="B26" s="14"/>
      <c r="C26" s="14"/>
      <c r="D26" s="14">
        <v>0</v>
      </c>
      <c r="E26" s="14"/>
      <c r="F26" s="14"/>
      <c r="G26" s="14">
        <v>0</v>
      </c>
    </row>
    <row r="27" spans="1:7">
      <c r="A27" s="15" t="s">
        <v>30</v>
      </c>
      <c r="B27" s="16">
        <v>4135017.6</v>
      </c>
      <c r="C27" s="16">
        <v>996001.88</v>
      </c>
      <c r="D27" s="16">
        <v>5131019.4800000004</v>
      </c>
      <c r="E27" s="16">
        <v>2982870.45</v>
      </c>
      <c r="F27" s="16">
        <v>2972995.05</v>
      </c>
      <c r="G27" s="16">
        <v>2148149.0299999998</v>
      </c>
    </row>
    <row r="28" spans="1:7">
      <c r="A28" s="13" t="s">
        <v>31</v>
      </c>
      <c r="B28" s="14">
        <f t="shared" ref="B28:G28" si="3">SUM(B29:B37)</f>
        <v>53030597.799999997</v>
      </c>
      <c r="C28" s="14">
        <f t="shared" si="3"/>
        <v>23934898.75</v>
      </c>
      <c r="D28" s="14">
        <f t="shared" si="3"/>
        <v>76965496.549999997</v>
      </c>
      <c r="E28" s="14">
        <f t="shared" si="3"/>
        <v>65652042.990000002</v>
      </c>
      <c r="F28" s="14">
        <f t="shared" si="3"/>
        <v>63265796.579999998</v>
      </c>
      <c r="G28" s="14">
        <f t="shared" si="3"/>
        <v>11313453.560000001</v>
      </c>
    </row>
    <row r="29" spans="1:7">
      <c r="A29" s="15" t="s">
        <v>32</v>
      </c>
      <c r="B29" s="16">
        <v>24995000</v>
      </c>
      <c r="C29" s="16">
        <v>-1512146</v>
      </c>
      <c r="D29" s="16">
        <v>23482854</v>
      </c>
      <c r="E29" s="16">
        <v>21834011.670000002</v>
      </c>
      <c r="F29" s="16">
        <v>21833762.530000001</v>
      </c>
      <c r="G29" s="16">
        <v>1648842.33</v>
      </c>
    </row>
    <row r="30" spans="1:7">
      <c r="A30" s="15" t="s">
        <v>33</v>
      </c>
      <c r="B30" s="16">
        <v>799000</v>
      </c>
      <c r="C30" s="16">
        <v>-8728</v>
      </c>
      <c r="D30" s="16">
        <v>790272</v>
      </c>
      <c r="E30" s="16">
        <v>607663.39</v>
      </c>
      <c r="F30" s="16">
        <v>591463.39</v>
      </c>
      <c r="G30" s="16">
        <v>182608.61</v>
      </c>
    </row>
    <row r="31" spans="1:7">
      <c r="A31" s="15" t="s">
        <v>34</v>
      </c>
      <c r="B31" s="16">
        <v>5037000</v>
      </c>
      <c r="C31" s="16">
        <v>13376292.32</v>
      </c>
      <c r="D31" s="16">
        <v>18413292.32</v>
      </c>
      <c r="E31" s="16">
        <v>14304505.939999999</v>
      </c>
      <c r="F31" s="16">
        <v>14304505.939999999</v>
      </c>
      <c r="G31" s="16">
        <v>4108786.38</v>
      </c>
    </row>
    <row r="32" spans="1:7">
      <c r="A32" s="15" t="s">
        <v>35</v>
      </c>
      <c r="B32" s="16">
        <v>2180500</v>
      </c>
      <c r="C32" s="16">
        <v>-31000</v>
      </c>
      <c r="D32" s="16">
        <v>2149500</v>
      </c>
      <c r="E32" s="16">
        <v>1748589.27</v>
      </c>
      <c r="F32" s="16">
        <v>1734943.85</v>
      </c>
      <c r="G32" s="16">
        <v>400910.73</v>
      </c>
    </row>
    <row r="33" spans="1:7" ht="25.5">
      <c r="A33" s="53" t="s">
        <v>36</v>
      </c>
      <c r="B33" s="16">
        <v>7399500</v>
      </c>
      <c r="C33" s="16">
        <v>9849401.0199999996</v>
      </c>
      <c r="D33" s="16">
        <v>17248901.02</v>
      </c>
      <c r="E33" s="16">
        <v>14504980.5</v>
      </c>
      <c r="F33" s="16">
        <v>14098053.109999999</v>
      </c>
      <c r="G33" s="16">
        <v>2743920.52</v>
      </c>
    </row>
    <row r="34" spans="1:7">
      <c r="A34" s="15" t="s">
        <v>37</v>
      </c>
      <c r="B34" s="16">
        <v>3180000</v>
      </c>
      <c r="C34" s="16">
        <v>1111774.9099999999</v>
      </c>
      <c r="D34" s="16">
        <v>4291774.91</v>
      </c>
      <c r="E34" s="16">
        <v>3143032.68</v>
      </c>
      <c r="F34" s="16">
        <v>3143032.68</v>
      </c>
      <c r="G34" s="16">
        <v>1148742.23</v>
      </c>
    </row>
    <row r="35" spans="1:7">
      <c r="A35" s="15" t="s">
        <v>38</v>
      </c>
      <c r="B35" s="16">
        <v>622000</v>
      </c>
      <c r="C35" s="16">
        <v>-278193.5</v>
      </c>
      <c r="D35" s="16">
        <v>343806.5</v>
      </c>
      <c r="E35" s="16">
        <v>173047.31</v>
      </c>
      <c r="F35" s="16">
        <v>171238.31</v>
      </c>
      <c r="G35" s="16">
        <v>170759.19</v>
      </c>
    </row>
    <row r="36" spans="1:7">
      <c r="A36" s="15" t="s">
        <v>39</v>
      </c>
      <c r="B36" s="16">
        <v>255000</v>
      </c>
      <c r="C36" s="16">
        <v>385000</v>
      </c>
      <c r="D36" s="16">
        <v>640000</v>
      </c>
      <c r="E36" s="16">
        <v>357447.86</v>
      </c>
      <c r="F36" s="16">
        <v>318170.40000000002</v>
      </c>
      <c r="G36" s="16">
        <v>282552.14</v>
      </c>
    </row>
    <row r="37" spans="1:7">
      <c r="A37" s="15" t="s">
        <v>40</v>
      </c>
      <c r="B37" s="16">
        <v>8562597.8000000007</v>
      </c>
      <c r="C37" s="16">
        <v>1042498</v>
      </c>
      <c r="D37" s="16">
        <v>9605095.8000000007</v>
      </c>
      <c r="E37" s="16">
        <v>8978764.3699999992</v>
      </c>
      <c r="F37" s="16">
        <v>7070626.3700000001</v>
      </c>
      <c r="G37" s="16">
        <v>626331.43000000005</v>
      </c>
    </row>
    <row r="38" spans="1:7" ht="25.5">
      <c r="A38" s="53" t="s">
        <v>41</v>
      </c>
      <c r="B38" s="14">
        <f t="shared" ref="B38:G38" si="4">SUM(B39:B47)</f>
        <v>0</v>
      </c>
      <c r="C38" s="14">
        <f t="shared" si="4"/>
        <v>2000000</v>
      </c>
      <c r="D38" s="14">
        <f t="shared" si="4"/>
        <v>2000000</v>
      </c>
      <c r="E38" s="14">
        <f t="shared" si="4"/>
        <v>1326074.1200000001</v>
      </c>
      <c r="F38" s="14">
        <f t="shared" si="4"/>
        <v>1326074.1200000001</v>
      </c>
      <c r="G38" s="14">
        <f t="shared" si="4"/>
        <v>673925.88</v>
      </c>
    </row>
    <row r="39" spans="1:7">
      <c r="A39" s="15" t="s">
        <v>42</v>
      </c>
      <c r="B39" s="14"/>
      <c r="C39" s="14"/>
      <c r="D39" s="14">
        <v>0</v>
      </c>
      <c r="E39" s="14"/>
      <c r="F39" s="14"/>
      <c r="G39" s="14">
        <v>0</v>
      </c>
    </row>
    <row r="40" spans="1:7">
      <c r="A40" s="15" t="s">
        <v>43</v>
      </c>
      <c r="B40" s="14"/>
      <c r="C40" s="14"/>
      <c r="D40" s="14">
        <v>0</v>
      </c>
      <c r="E40" s="14"/>
      <c r="F40" s="14"/>
      <c r="G40" s="14">
        <v>0</v>
      </c>
    </row>
    <row r="41" spans="1:7">
      <c r="A41" s="15" t="s">
        <v>44</v>
      </c>
      <c r="B41" s="14"/>
      <c r="C41" s="14"/>
      <c r="D41" s="14">
        <v>0</v>
      </c>
      <c r="E41" s="14"/>
      <c r="F41" s="14"/>
      <c r="G41" s="14">
        <v>0</v>
      </c>
    </row>
    <row r="42" spans="1:7">
      <c r="A42" s="15" t="s">
        <v>45</v>
      </c>
      <c r="B42" s="14">
        <v>0</v>
      </c>
      <c r="C42" s="16">
        <v>2000000</v>
      </c>
      <c r="D42" s="16">
        <v>2000000</v>
      </c>
      <c r="E42" s="16">
        <v>1326074.1200000001</v>
      </c>
      <c r="F42" s="16">
        <v>1326074.1200000001</v>
      </c>
      <c r="G42" s="16">
        <v>673925.88</v>
      </c>
    </row>
    <row r="43" spans="1:7">
      <c r="A43" s="15" t="s">
        <v>46</v>
      </c>
      <c r="B43" s="14"/>
      <c r="C43" s="14"/>
      <c r="D43" s="14">
        <v>0</v>
      </c>
      <c r="E43" s="14"/>
      <c r="F43" s="14"/>
      <c r="G43" s="14">
        <v>0</v>
      </c>
    </row>
    <row r="44" spans="1:7">
      <c r="A44" s="15" t="s">
        <v>47</v>
      </c>
      <c r="B44" s="14"/>
      <c r="C44" s="14"/>
      <c r="D44" s="14">
        <v>0</v>
      </c>
      <c r="E44" s="14"/>
      <c r="F44" s="14"/>
      <c r="G44" s="14">
        <v>0</v>
      </c>
    </row>
    <row r="45" spans="1:7">
      <c r="A45" s="15" t="s">
        <v>48</v>
      </c>
      <c r="B45" s="14"/>
      <c r="C45" s="14"/>
      <c r="D45" s="14">
        <v>0</v>
      </c>
      <c r="E45" s="14"/>
      <c r="F45" s="14"/>
      <c r="G45" s="14">
        <v>0</v>
      </c>
    </row>
    <row r="46" spans="1:7">
      <c r="A46" s="15" t="s">
        <v>49</v>
      </c>
      <c r="B46" s="14"/>
      <c r="C46" s="14"/>
      <c r="D46" s="14">
        <v>0</v>
      </c>
      <c r="E46" s="14"/>
      <c r="F46" s="14"/>
      <c r="G46" s="14">
        <v>0</v>
      </c>
    </row>
    <row r="47" spans="1:7">
      <c r="A47" s="15" t="s">
        <v>50</v>
      </c>
      <c r="B47" s="14"/>
      <c r="C47" s="14"/>
      <c r="D47" s="14">
        <v>0</v>
      </c>
      <c r="E47" s="14"/>
      <c r="F47" s="14"/>
      <c r="G47" s="14">
        <v>0</v>
      </c>
    </row>
    <row r="48" spans="1:7" ht="25.5">
      <c r="A48" s="53" t="s">
        <v>51</v>
      </c>
      <c r="B48" s="14">
        <f t="shared" ref="B48:G48" si="5">SUM(B49:B57)</f>
        <v>4188500</v>
      </c>
      <c r="C48" s="14">
        <f t="shared" si="5"/>
        <v>12663974.27</v>
      </c>
      <c r="D48" s="14">
        <f t="shared" si="5"/>
        <v>16852474.270000003</v>
      </c>
      <c r="E48" s="14">
        <f t="shared" si="5"/>
        <v>12009142.880000001</v>
      </c>
      <c r="F48" s="14">
        <f t="shared" si="5"/>
        <v>12009142.880000001</v>
      </c>
      <c r="G48" s="14">
        <f t="shared" si="5"/>
        <v>4843331.3900000006</v>
      </c>
    </row>
    <row r="49" spans="1:7">
      <c r="A49" s="15" t="s">
        <v>52</v>
      </c>
      <c r="B49" s="16">
        <v>828000</v>
      </c>
      <c r="C49" s="16">
        <v>833620.04</v>
      </c>
      <c r="D49" s="16">
        <v>1661620.04</v>
      </c>
      <c r="E49" s="16">
        <v>1506496.94</v>
      </c>
      <c r="F49" s="16">
        <v>1506496.94</v>
      </c>
      <c r="G49" s="16">
        <v>155123.1</v>
      </c>
    </row>
    <row r="50" spans="1:7">
      <c r="A50" s="15" t="s">
        <v>53</v>
      </c>
      <c r="B50" s="16">
        <v>108000</v>
      </c>
      <c r="C50" s="16">
        <v>306716.87</v>
      </c>
      <c r="D50" s="16">
        <v>414716.87</v>
      </c>
      <c r="E50" s="16">
        <v>378193.8</v>
      </c>
      <c r="F50" s="16">
        <v>378193.8</v>
      </c>
      <c r="G50" s="16">
        <v>36523.07</v>
      </c>
    </row>
    <row r="51" spans="1:7">
      <c r="A51" s="15" t="s">
        <v>54</v>
      </c>
      <c r="B51" s="16">
        <v>75000</v>
      </c>
      <c r="C51" s="16">
        <v>-15000</v>
      </c>
      <c r="D51" s="16">
        <v>60000</v>
      </c>
      <c r="E51" s="14">
        <v>0</v>
      </c>
      <c r="F51" s="14">
        <v>0</v>
      </c>
      <c r="G51" s="16">
        <v>60000</v>
      </c>
    </row>
    <row r="52" spans="1:7">
      <c r="A52" s="15" t="s">
        <v>55</v>
      </c>
      <c r="B52" s="16">
        <v>250000</v>
      </c>
      <c r="C52" s="16">
        <v>6570000</v>
      </c>
      <c r="D52" s="16">
        <v>6820000</v>
      </c>
      <c r="E52" s="16">
        <v>5408619.7199999997</v>
      </c>
      <c r="F52" s="16">
        <v>5408619.7199999997</v>
      </c>
      <c r="G52" s="16">
        <v>1411380.28</v>
      </c>
    </row>
    <row r="53" spans="1:7">
      <c r="A53" s="15" t="s">
        <v>56</v>
      </c>
      <c r="B53" s="14"/>
      <c r="C53" s="14"/>
      <c r="D53" s="14">
        <v>0</v>
      </c>
      <c r="E53" s="14"/>
      <c r="F53" s="14"/>
      <c r="G53" s="14">
        <v>0</v>
      </c>
    </row>
    <row r="54" spans="1:7">
      <c r="A54" s="15" t="s">
        <v>57</v>
      </c>
      <c r="B54" s="16">
        <v>2430000</v>
      </c>
      <c r="C54" s="16">
        <v>2417941.2799999998</v>
      </c>
      <c r="D54" s="16">
        <v>4847941.28</v>
      </c>
      <c r="E54" s="16">
        <v>3566888.7</v>
      </c>
      <c r="F54" s="16">
        <v>3566888.7</v>
      </c>
      <c r="G54" s="16">
        <v>1281052.58</v>
      </c>
    </row>
    <row r="55" spans="1:7">
      <c r="A55" s="15" t="s">
        <v>58</v>
      </c>
      <c r="B55" s="14"/>
      <c r="C55" s="14"/>
      <c r="D55" s="14">
        <v>0</v>
      </c>
      <c r="E55" s="14"/>
      <c r="F55" s="14"/>
      <c r="G55" s="14">
        <v>0</v>
      </c>
    </row>
    <row r="56" spans="1:7">
      <c r="A56" s="15" t="s">
        <v>59</v>
      </c>
      <c r="B56" s="14">
        <v>0</v>
      </c>
      <c r="C56" s="16">
        <v>570000</v>
      </c>
      <c r="D56" s="16">
        <v>570000</v>
      </c>
      <c r="E56" s="16">
        <v>570000</v>
      </c>
      <c r="F56" s="16">
        <v>570000</v>
      </c>
      <c r="G56" s="16">
        <v>0</v>
      </c>
    </row>
    <row r="57" spans="1:7">
      <c r="A57" s="15" t="s">
        <v>60</v>
      </c>
      <c r="B57" s="16">
        <v>497500</v>
      </c>
      <c r="C57" s="16">
        <v>1980696.08</v>
      </c>
      <c r="D57" s="16">
        <v>2478196.08</v>
      </c>
      <c r="E57" s="16">
        <v>578943.72</v>
      </c>
      <c r="F57" s="16">
        <v>578943.72</v>
      </c>
      <c r="G57" s="16">
        <v>1899252.36</v>
      </c>
    </row>
    <row r="58" spans="1:7">
      <c r="A58" s="13" t="s">
        <v>61</v>
      </c>
      <c r="B58" s="14">
        <f t="shared" ref="B58:G58" si="6">SUM(B59:B61)</f>
        <v>26097289.530000001</v>
      </c>
      <c r="C58" s="14">
        <f t="shared" si="6"/>
        <v>32314374.309999999</v>
      </c>
      <c r="D58" s="14">
        <f t="shared" si="6"/>
        <v>58411663.840000004</v>
      </c>
      <c r="E58" s="14">
        <f t="shared" si="6"/>
        <v>29461558.539999999</v>
      </c>
      <c r="F58" s="14">
        <f t="shared" si="6"/>
        <v>28051311.300000001</v>
      </c>
      <c r="G58" s="14">
        <f t="shared" si="6"/>
        <v>28950105.300000001</v>
      </c>
    </row>
    <row r="59" spans="1:7">
      <c r="A59" s="15" t="s">
        <v>62</v>
      </c>
      <c r="B59" s="16">
        <v>21097289.530000001</v>
      </c>
      <c r="C59" s="16">
        <v>16487383.039999999</v>
      </c>
      <c r="D59" s="16">
        <v>37584672.57</v>
      </c>
      <c r="E59" s="16">
        <v>19383270.609999999</v>
      </c>
      <c r="F59" s="16">
        <v>17973023.370000001</v>
      </c>
      <c r="G59" s="16">
        <v>18201401.960000001</v>
      </c>
    </row>
    <row r="60" spans="1:7">
      <c r="A60" s="15" t="s">
        <v>63</v>
      </c>
      <c r="B60" s="16">
        <v>5000000</v>
      </c>
      <c r="C60" s="16">
        <v>15826991.27</v>
      </c>
      <c r="D60" s="16">
        <v>20826991.27</v>
      </c>
      <c r="E60" s="16">
        <v>10078287.93</v>
      </c>
      <c r="F60" s="16">
        <v>10078287.93</v>
      </c>
      <c r="G60" s="16">
        <v>10748703.34</v>
      </c>
    </row>
    <row r="61" spans="1:7">
      <c r="A61" s="15" t="s">
        <v>64</v>
      </c>
      <c r="B61" s="14"/>
      <c r="C61" s="14"/>
      <c r="D61" s="14">
        <v>0</v>
      </c>
      <c r="E61" s="14"/>
      <c r="F61" s="14"/>
      <c r="G61" s="14">
        <v>0</v>
      </c>
    </row>
    <row r="62" spans="1:7" ht="25.5">
      <c r="A62" s="53" t="s">
        <v>65</v>
      </c>
      <c r="B62" s="14">
        <f t="shared" ref="B62:G62" si="7">SUM(B63:B67,B69:B70)</f>
        <v>0</v>
      </c>
      <c r="C62" s="14">
        <f t="shared" si="7"/>
        <v>0</v>
      </c>
      <c r="D62" s="14">
        <f t="shared" si="7"/>
        <v>0</v>
      </c>
      <c r="E62" s="14">
        <f t="shared" si="7"/>
        <v>0</v>
      </c>
      <c r="F62" s="14">
        <f t="shared" si="7"/>
        <v>0</v>
      </c>
      <c r="G62" s="14">
        <f t="shared" si="7"/>
        <v>0</v>
      </c>
    </row>
    <row r="63" spans="1:7">
      <c r="A63" s="15" t="s">
        <v>66</v>
      </c>
      <c r="B63" s="14"/>
      <c r="C63" s="14"/>
      <c r="D63" s="14">
        <v>0</v>
      </c>
      <c r="E63" s="14"/>
      <c r="F63" s="14"/>
      <c r="G63" s="14">
        <v>0</v>
      </c>
    </row>
    <row r="64" spans="1:7">
      <c r="A64" s="15" t="s">
        <v>67</v>
      </c>
      <c r="B64" s="14"/>
      <c r="C64" s="14"/>
      <c r="D64" s="14">
        <v>0</v>
      </c>
      <c r="E64" s="14"/>
      <c r="F64" s="14"/>
      <c r="G64" s="14">
        <v>0</v>
      </c>
    </row>
    <row r="65" spans="1:7">
      <c r="A65" s="15" t="s">
        <v>68</v>
      </c>
      <c r="B65" s="14"/>
      <c r="C65" s="14"/>
      <c r="D65" s="14">
        <v>0</v>
      </c>
      <c r="E65" s="14"/>
      <c r="F65" s="14"/>
      <c r="G65" s="14">
        <v>0</v>
      </c>
    </row>
    <row r="66" spans="1:7">
      <c r="A66" s="15" t="s">
        <v>69</v>
      </c>
      <c r="B66" s="14"/>
      <c r="C66" s="14"/>
      <c r="D66" s="14">
        <v>0</v>
      </c>
      <c r="E66" s="14"/>
      <c r="F66" s="14"/>
      <c r="G66" s="14">
        <v>0</v>
      </c>
    </row>
    <row r="67" spans="1:7">
      <c r="A67" s="15" t="s">
        <v>70</v>
      </c>
      <c r="B67" s="14"/>
      <c r="C67" s="14"/>
      <c r="D67" s="14">
        <v>0</v>
      </c>
      <c r="E67" s="14"/>
      <c r="F67" s="14"/>
      <c r="G67" s="14">
        <v>0</v>
      </c>
    </row>
    <row r="68" spans="1:7">
      <c r="A68" s="15" t="s">
        <v>71</v>
      </c>
      <c r="B68" s="14"/>
      <c r="C68" s="14"/>
      <c r="D68" s="14">
        <v>0</v>
      </c>
      <c r="E68" s="14"/>
      <c r="F68" s="14"/>
      <c r="G68" s="14">
        <v>0</v>
      </c>
    </row>
    <row r="69" spans="1:7">
      <c r="A69" s="15" t="s">
        <v>72</v>
      </c>
      <c r="B69" s="14"/>
      <c r="C69" s="14"/>
      <c r="D69" s="14">
        <v>0</v>
      </c>
      <c r="E69" s="14"/>
      <c r="F69" s="14"/>
      <c r="G69" s="14">
        <v>0</v>
      </c>
    </row>
    <row r="70" spans="1:7" ht="25.5">
      <c r="A70" s="53" t="s">
        <v>73</v>
      </c>
      <c r="B70" s="14"/>
      <c r="C70" s="14"/>
      <c r="D70" s="14">
        <v>0</v>
      </c>
      <c r="E70" s="14"/>
      <c r="F70" s="14"/>
      <c r="G70" s="14">
        <v>0</v>
      </c>
    </row>
    <row r="71" spans="1:7">
      <c r="A71" s="13" t="s">
        <v>74</v>
      </c>
      <c r="B71" s="14">
        <f t="shared" ref="B71:G71" si="8">SUM(B72:B74)</f>
        <v>0</v>
      </c>
      <c r="C71" s="14">
        <f t="shared" si="8"/>
        <v>0</v>
      </c>
      <c r="D71" s="14">
        <f t="shared" si="8"/>
        <v>0</v>
      </c>
      <c r="E71" s="14">
        <f t="shared" si="8"/>
        <v>0</v>
      </c>
      <c r="F71" s="14">
        <f t="shared" si="8"/>
        <v>0</v>
      </c>
      <c r="G71" s="14">
        <f t="shared" si="8"/>
        <v>0</v>
      </c>
    </row>
    <row r="72" spans="1:7">
      <c r="A72" s="15" t="s">
        <v>75</v>
      </c>
      <c r="B72" s="14"/>
      <c r="C72" s="14"/>
      <c r="D72" s="14">
        <v>0</v>
      </c>
      <c r="E72" s="14"/>
      <c r="F72" s="14"/>
      <c r="G72" s="14">
        <v>0</v>
      </c>
    </row>
    <row r="73" spans="1:7">
      <c r="A73" s="15" t="s">
        <v>76</v>
      </c>
      <c r="B73" s="14"/>
      <c r="C73" s="14"/>
      <c r="D73" s="14">
        <v>0</v>
      </c>
      <c r="E73" s="14"/>
      <c r="F73" s="14"/>
      <c r="G73" s="14">
        <v>0</v>
      </c>
    </row>
    <row r="74" spans="1:7">
      <c r="A74" s="15" t="s">
        <v>77</v>
      </c>
      <c r="B74" s="14"/>
      <c r="C74" s="14"/>
      <c r="D74" s="14">
        <v>0</v>
      </c>
      <c r="E74" s="14"/>
      <c r="F74" s="14"/>
      <c r="G74" s="14">
        <v>0</v>
      </c>
    </row>
    <row r="75" spans="1:7">
      <c r="A75" s="13" t="s">
        <v>78</v>
      </c>
      <c r="B75" s="14">
        <f t="shared" ref="B75:G75" si="9">SUM(B76:B82)</f>
        <v>4169469.01</v>
      </c>
      <c r="C75" s="14">
        <f t="shared" si="9"/>
        <v>7814100.6200000001</v>
      </c>
      <c r="D75" s="14">
        <f t="shared" si="9"/>
        <v>11983569.630000001</v>
      </c>
      <c r="E75" s="14">
        <f t="shared" si="9"/>
        <v>11503273.210000001</v>
      </c>
      <c r="F75" s="14">
        <f t="shared" si="9"/>
        <v>11503273.210000001</v>
      </c>
      <c r="G75" s="14">
        <f t="shared" si="9"/>
        <v>480296.42</v>
      </c>
    </row>
    <row r="76" spans="1:7">
      <c r="A76" s="15" t="s">
        <v>79</v>
      </c>
      <c r="B76" s="16">
        <v>2169480</v>
      </c>
      <c r="C76" s="16">
        <v>7833981.6600000001</v>
      </c>
      <c r="D76" s="16">
        <v>10003461.66</v>
      </c>
      <c r="E76" s="16">
        <v>10003461.460000001</v>
      </c>
      <c r="F76" s="16">
        <v>10003461.460000001</v>
      </c>
      <c r="G76" s="16">
        <v>0.2</v>
      </c>
    </row>
    <row r="77" spans="1:7">
      <c r="A77" s="15" t="s">
        <v>80</v>
      </c>
      <c r="B77" s="16">
        <v>1999989.01</v>
      </c>
      <c r="C77" s="16">
        <v>-19881.04</v>
      </c>
      <c r="D77" s="16">
        <v>1980107.97</v>
      </c>
      <c r="E77" s="16">
        <v>1499811.75</v>
      </c>
      <c r="F77" s="16">
        <v>1499811.75</v>
      </c>
      <c r="G77" s="16">
        <v>480296.22</v>
      </c>
    </row>
    <row r="78" spans="1:7">
      <c r="A78" s="15" t="s">
        <v>81</v>
      </c>
      <c r="B78" s="14"/>
      <c r="C78" s="14"/>
      <c r="D78" s="14">
        <v>0</v>
      </c>
      <c r="E78" s="14"/>
      <c r="F78" s="14"/>
      <c r="G78" s="14">
        <v>0</v>
      </c>
    </row>
    <row r="79" spans="1:7">
      <c r="A79" s="15" t="s">
        <v>82</v>
      </c>
      <c r="B79" s="14"/>
      <c r="C79" s="14"/>
      <c r="D79" s="14">
        <v>0</v>
      </c>
      <c r="E79" s="14"/>
      <c r="F79" s="14"/>
      <c r="G79" s="14">
        <v>0</v>
      </c>
    </row>
    <row r="80" spans="1:7">
      <c r="A80" s="15" t="s">
        <v>83</v>
      </c>
      <c r="B80" s="14"/>
      <c r="C80" s="14"/>
      <c r="D80" s="14">
        <v>0</v>
      </c>
      <c r="E80" s="14"/>
      <c r="F80" s="14"/>
      <c r="G80" s="14">
        <v>0</v>
      </c>
    </row>
    <row r="81" spans="1:7">
      <c r="A81" s="15" t="s">
        <v>84</v>
      </c>
      <c r="B81" s="14"/>
      <c r="C81" s="14"/>
      <c r="D81" s="14">
        <v>0</v>
      </c>
      <c r="E81" s="14"/>
      <c r="F81" s="14"/>
      <c r="G81" s="14">
        <v>0</v>
      </c>
    </row>
    <row r="82" spans="1:7">
      <c r="A82" s="15" t="s">
        <v>85</v>
      </c>
      <c r="B82" s="14"/>
      <c r="C82" s="14"/>
      <c r="D82" s="14">
        <v>0</v>
      </c>
      <c r="E82" s="14"/>
      <c r="F82" s="14"/>
      <c r="G82" s="14">
        <v>0</v>
      </c>
    </row>
    <row r="83" spans="1:7">
      <c r="A83" s="17"/>
      <c r="B83" s="18"/>
      <c r="C83" s="18"/>
      <c r="D83" s="18"/>
      <c r="E83" s="18"/>
      <c r="F83" s="18"/>
      <c r="G83" s="18"/>
    </row>
    <row r="84" spans="1:7">
      <c r="A84" s="19" t="s">
        <v>86</v>
      </c>
      <c r="B84" s="12">
        <f t="shared" ref="B84:G84" si="10">SUM(B85,B93,B103,B113,B123,B133,B137,B146,B150)</f>
        <v>0</v>
      </c>
      <c r="C84" s="12">
        <f t="shared" si="10"/>
        <v>4064044.07</v>
      </c>
      <c r="D84" s="12">
        <f t="shared" si="10"/>
        <v>4064044.07</v>
      </c>
      <c r="E84" s="12">
        <f t="shared" si="10"/>
        <v>2434331.6</v>
      </c>
      <c r="F84" s="12">
        <f t="shared" si="10"/>
        <v>1644417.43</v>
      </c>
      <c r="G84" s="12">
        <f t="shared" si="10"/>
        <v>1629712.47</v>
      </c>
    </row>
    <row r="85" spans="1:7">
      <c r="A85" s="13" t="s">
        <v>13</v>
      </c>
      <c r="B85" s="14">
        <f t="shared" ref="B85:G85" si="11">SUM(B86:B92)</f>
        <v>0</v>
      </c>
      <c r="C85" s="14">
        <f t="shared" si="11"/>
        <v>0</v>
      </c>
      <c r="D85" s="14">
        <f t="shared" si="11"/>
        <v>0</v>
      </c>
      <c r="E85" s="14">
        <f t="shared" si="11"/>
        <v>0</v>
      </c>
      <c r="F85" s="14">
        <f t="shared" si="11"/>
        <v>0</v>
      </c>
      <c r="G85" s="14">
        <f t="shared" si="11"/>
        <v>0</v>
      </c>
    </row>
    <row r="86" spans="1:7">
      <c r="A86" s="15" t="s">
        <v>14</v>
      </c>
      <c r="B86" s="14"/>
      <c r="C86" s="14"/>
      <c r="D86" s="14">
        <v>0</v>
      </c>
      <c r="E86" s="14"/>
      <c r="F86" s="14"/>
      <c r="G86" s="14">
        <v>0</v>
      </c>
    </row>
    <row r="87" spans="1:7">
      <c r="A87" s="15" t="s">
        <v>15</v>
      </c>
      <c r="B87" s="14"/>
      <c r="C87" s="14"/>
      <c r="D87" s="14">
        <v>0</v>
      </c>
      <c r="E87" s="14"/>
      <c r="F87" s="14"/>
      <c r="G87" s="14">
        <v>0</v>
      </c>
    </row>
    <row r="88" spans="1:7">
      <c r="A88" s="15" t="s">
        <v>16</v>
      </c>
      <c r="B88" s="14"/>
      <c r="C88" s="14"/>
      <c r="D88" s="14">
        <v>0</v>
      </c>
      <c r="E88" s="14"/>
      <c r="F88" s="14"/>
      <c r="G88" s="14">
        <v>0</v>
      </c>
    </row>
    <row r="89" spans="1:7">
      <c r="A89" s="15" t="s">
        <v>17</v>
      </c>
      <c r="B89" s="14"/>
      <c r="C89" s="14"/>
      <c r="D89" s="14">
        <v>0</v>
      </c>
      <c r="E89" s="14"/>
      <c r="F89" s="14"/>
      <c r="G89" s="14">
        <v>0</v>
      </c>
    </row>
    <row r="90" spans="1:7">
      <c r="A90" s="15" t="s">
        <v>18</v>
      </c>
      <c r="B90" s="14"/>
      <c r="C90" s="14"/>
      <c r="D90" s="14">
        <v>0</v>
      </c>
      <c r="E90" s="14"/>
      <c r="F90" s="14"/>
      <c r="G90" s="14">
        <v>0</v>
      </c>
    </row>
    <row r="91" spans="1:7">
      <c r="A91" s="15" t="s">
        <v>19</v>
      </c>
      <c r="B91" s="14"/>
      <c r="C91" s="14"/>
      <c r="D91" s="14">
        <v>0</v>
      </c>
      <c r="E91" s="14"/>
      <c r="F91" s="14"/>
      <c r="G91" s="14">
        <v>0</v>
      </c>
    </row>
    <row r="92" spans="1:7">
      <c r="A92" s="15" t="s">
        <v>20</v>
      </c>
      <c r="B92" s="14"/>
      <c r="C92" s="14"/>
      <c r="D92" s="14">
        <v>0</v>
      </c>
      <c r="E92" s="14"/>
      <c r="F92" s="14"/>
      <c r="G92" s="14">
        <v>0</v>
      </c>
    </row>
    <row r="93" spans="1:7">
      <c r="A93" s="13" t="s">
        <v>21</v>
      </c>
      <c r="B93" s="14">
        <f t="shared" ref="B93:G93" si="12">SUM(B94:B102)</f>
        <v>0</v>
      </c>
      <c r="C93" s="14">
        <f t="shared" si="12"/>
        <v>0</v>
      </c>
      <c r="D93" s="14">
        <f t="shared" si="12"/>
        <v>0</v>
      </c>
      <c r="E93" s="14">
        <f t="shared" si="12"/>
        <v>0</v>
      </c>
      <c r="F93" s="14">
        <f t="shared" si="12"/>
        <v>0</v>
      </c>
      <c r="G93" s="14">
        <f t="shared" si="12"/>
        <v>0</v>
      </c>
    </row>
    <row r="94" spans="1:7" ht="25.5">
      <c r="A94" s="53" t="s">
        <v>22</v>
      </c>
      <c r="B94" s="14"/>
      <c r="C94" s="14"/>
      <c r="D94" s="14">
        <v>0</v>
      </c>
      <c r="E94" s="14"/>
      <c r="F94" s="14"/>
      <c r="G94" s="14">
        <v>0</v>
      </c>
    </row>
    <row r="95" spans="1:7">
      <c r="A95" s="15" t="s">
        <v>23</v>
      </c>
      <c r="B95" s="14"/>
      <c r="C95" s="14"/>
      <c r="D95" s="14">
        <v>0</v>
      </c>
      <c r="E95" s="14"/>
      <c r="F95" s="14"/>
      <c r="G95" s="14">
        <v>0</v>
      </c>
    </row>
    <row r="96" spans="1:7" ht="25.5">
      <c r="A96" s="53" t="s">
        <v>24</v>
      </c>
      <c r="B96" s="14"/>
      <c r="C96" s="14"/>
      <c r="D96" s="14">
        <v>0</v>
      </c>
      <c r="E96" s="14"/>
      <c r="F96" s="14"/>
      <c r="G96" s="14">
        <v>0</v>
      </c>
    </row>
    <row r="97" spans="1:7">
      <c r="A97" s="15" t="s">
        <v>25</v>
      </c>
      <c r="B97" s="14"/>
      <c r="C97" s="14"/>
      <c r="D97" s="14">
        <v>0</v>
      </c>
      <c r="E97" s="14"/>
      <c r="F97" s="14"/>
      <c r="G97" s="14">
        <v>0</v>
      </c>
    </row>
    <row r="98" spans="1:7">
      <c r="A98" s="20" t="s">
        <v>26</v>
      </c>
      <c r="B98" s="14"/>
      <c r="C98" s="14"/>
      <c r="D98" s="14">
        <v>0</v>
      </c>
      <c r="E98" s="14"/>
      <c r="F98" s="14"/>
      <c r="G98" s="14">
        <v>0</v>
      </c>
    </row>
    <row r="99" spans="1:7">
      <c r="A99" s="15" t="s">
        <v>27</v>
      </c>
      <c r="B99" s="14"/>
      <c r="C99" s="14"/>
      <c r="D99" s="14">
        <v>0</v>
      </c>
      <c r="E99" s="14"/>
      <c r="F99" s="14"/>
      <c r="G99" s="14">
        <v>0</v>
      </c>
    </row>
    <row r="100" spans="1:7" ht="25.5">
      <c r="A100" s="53" t="s">
        <v>28</v>
      </c>
      <c r="B100" s="14"/>
      <c r="C100" s="14"/>
      <c r="D100" s="14">
        <v>0</v>
      </c>
      <c r="E100" s="14"/>
      <c r="F100" s="14"/>
      <c r="G100" s="14">
        <v>0</v>
      </c>
    </row>
    <row r="101" spans="1:7">
      <c r="A101" s="15" t="s">
        <v>29</v>
      </c>
      <c r="B101" s="14"/>
      <c r="C101" s="14"/>
      <c r="D101" s="14">
        <v>0</v>
      </c>
      <c r="E101" s="14"/>
      <c r="F101" s="14"/>
      <c r="G101" s="14">
        <v>0</v>
      </c>
    </row>
    <row r="102" spans="1:7">
      <c r="A102" s="15" t="s">
        <v>30</v>
      </c>
      <c r="B102" s="14"/>
      <c r="C102" s="14"/>
      <c r="D102" s="14">
        <v>0</v>
      </c>
      <c r="E102" s="14"/>
      <c r="F102" s="14"/>
      <c r="G102" s="14">
        <v>0</v>
      </c>
    </row>
    <row r="103" spans="1:7">
      <c r="A103" s="13" t="s">
        <v>31</v>
      </c>
      <c r="B103" s="14">
        <f t="shared" ref="B103:G103" si="13">SUM(B104:B112)</f>
        <v>0</v>
      </c>
      <c r="C103" s="14">
        <f t="shared" si="13"/>
        <v>0</v>
      </c>
      <c r="D103" s="14">
        <f t="shared" si="13"/>
        <v>0</v>
      </c>
      <c r="E103" s="14">
        <f t="shared" si="13"/>
        <v>0</v>
      </c>
      <c r="F103" s="14">
        <f t="shared" si="13"/>
        <v>0</v>
      </c>
      <c r="G103" s="14">
        <f t="shared" si="13"/>
        <v>0</v>
      </c>
    </row>
    <row r="104" spans="1:7">
      <c r="A104" s="15" t="s">
        <v>32</v>
      </c>
      <c r="B104" s="14"/>
      <c r="C104" s="14"/>
      <c r="D104" s="14">
        <v>0</v>
      </c>
      <c r="E104" s="14"/>
      <c r="F104" s="14"/>
      <c r="G104" s="14">
        <v>0</v>
      </c>
    </row>
    <row r="105" spans="1:7">
      <c r="A105" s="15" t="s">
        <v>33</v>
      </c>
      <c r="B105" s="14"/>
      <c r="C105" s="14"/>
      <c r="D105" s="14">
        <v>0</v>
      </c>
      <c r="E105" s="14"/>
      <c r="F105" s="14"/>
      <c r="G105" s="14">
        <v>0</v>
      </c>
    </row>
    <row r="106" spans="1:7">
      <c r="A106" s="15" t="s">
        <v>34</v>
      </c>
      <c r="B106" s="14"/>
      <c r="C106" s="14"/>
      <c r="D106" s="14">
        <v>0</v>
      </c>
      <c r="E106" s="14"/>
      <c r="F106" s="14"/>
      <c r="G106" s="14">
        <v>0</v>
      </c>
    </row>
    <row r="107" spans="1:7">
      <c r="A107" s="15" t="s">
        <v>35</v>
      </c>
      <c r="B107" s="14"/>
      <c r="C107" s="14"/>
      <c r="D107" s="14">
        <v>0</v>
      </c>
      <c r="E107" s="14"/>
      <c r="F107" s="14"/>
      <c r="G107" s="14">
        <v>0</v>
      </c>
    </row>
    <row r="108" spans="1:7" ht="25.5">
      <c r="A108" s="53" t="s">
        <v>36</v>
      </c>
      <c r="B108" s="14"/>
      <c r="C108" s="14"/>
      <c r="D108" s="14">
        <v>0</v>
      </c>
      <c r="E108" s="14"/>
      <c r="F108" s="14"/>
      <c r="G108" s="14">
        <v>0</v>
      </c>
    </row>
    <row r="109" spans="1:7">
      <c r="A109" s="15" t="s">
        <v>37</v>
      </c>
      <c r="B109" s="14"/>
      <c r="C109" s="14"/>
      <c r="D109" s="14">
        <v>0</v>
      </c>
      <c r="E109" s="14"/>
      <c r="F109" s="14"/>
      <c r="G109" s="14">
        <v>0</v>
      </c>
    </row>
    <row r="110" spans="1:7">
      <c r="A110" s="15" t="s">
        <v>38</v>
      </c>
      <c r="B110" s="14"/>
      <c r="C110" s="14"/>
      <c r="D110" s="14">
        <v>0</v>
      </c>
      <c r="E110" s="14"/>
      <c r="F110" s="14"/>
      <c r="G110" s="14">
        <v>0</v>
      </c>
    </row>
    <row r="111" spans="1:7">
      <c r="A111" s="15" t="s">
        <v>39</v>
      </c>
      <c r="B111" s="14"/>
      <c r="C111" s="14"/>
      <c r="D111" s="14">
        <v>0</v>
      </c>
      <c r="E111" s="14"/>
      <c r="F111" s="14"/>
      <c r="G111" s="14">
        <v>0</v>
      </c>
    </row>
    <row r="112" spans="1:7">
      <c r="A112" s="15" t="s">
        <v>40</v>
      </c>
      <c r="B112" s="14"/>
      <c r="C112" s="14"/>
      <c r="D112" s="14">
        <v>0</v>
      </c>
      <c r="E112" s="14"/>
      <c r="F112" s="14"/>
      <c r="G112" s="14">
        <v>0</v>
      </c>
    </row>
    <row r="113" spans="1:7" ht="25.5">
      <c r="A113" s="53" t="s">
        <v>41</v>
      </c>
      <c r="B113" s="14">
        <f t="shared" ref="B113:G113" si="14">SUM(B114:B122)</f>
        <v>0</v>
      </c>
      <c r="C113" s="14">
        <f t="shared" si="14"/>
        <v>0</v>
      </c>
      <c r="D113" s="14">
        <f t="shared" si="14"/>
        <v>0</v>
      </c>
      <c r="E113" s="14">
        <f t="shared" si="14"/>
        <v>0</v>
      </c>
      <c r="F113" s="14">
        <f t="shared" si="14"/>
        <v>0</v>
      </c>
      <c r="G113" s="14">
        <f t="shared" si="14"/>
        <v>0</v>
      </c>
    </row>
    <row r="114" spans="1:7">
      <c r="A114" s="15" t="s">
        <v>42</v>
      </c>
      <c r="B114" s="14"/>
      <c r="C114" s="14"/>
      <c r="D114" s="14">
        <v>0</v>
      </c>
      <c r="E114" s="14"/>
      <c r="F114" s="14"/>
      <c r="G114" s="14">
        <v>0</v>
      </c>
    </row>
    <row r="115" spans="1:7">
      <c r="A115" s="15" t="s">
        <v>43</v>
      </c>
      <c r="B115" s="14"/>
      <c r="C115" s="14"/>
      <c r="D115" s="14">
        <v>0</v>
      </c>
      <c r="E115" s="14"/>
      <c r="F115" s="14"/>
      <c r="G115" s="14">
        <v>0</v>
      </c>
    </row>
    <row r="116" spans="1:7">
      <c r="A116" s="15" t="s">
        <v>44</v>
      </c>
      <c r="B116" s="14"/>
      <c r="C116" s="14"/>
      <c r="D116" s="14">
        <v>0</v>
      </c>
      <c r="E116" s="14"/>
      <c r="F116" s="14"/>
      <c r="G116" s="14">
        <v>0</v>
      </c>
    </row>
    <row r="117" spans="1:7">
      <c r="A117" s="15" t="s">
        <v>45</v>
      </c>
      <c r="B117" s="14"/>
      <c r="C117" s="14"/>
      <c r="D117" s="14">
        <v>0</v>
      </c>
      <c r="E117" s="14"/>
      <c r="F117" s="14"/>
      <c r="G117" s="14">
        <v>0</v>
      </c>
    </row>
    <row r="118" spans="1:7">
      <c r="A118" s="15" t="s">
        <v>46</v>
      </c>
      <c r="B118" s="14"/>
      <c r="C118" s="14"/>
      <c r="D118" s="14">
        <v>0</v>
      </c>
      <c r="E118" s="14"/>
      <c r="F118" s="14"/>
      <c r="G118" s="14">
        <v>0</v>
      </c>
    </row>
    <row r="119" spans="1:7">
      <c r="A119" s="15" t="s">
        <v>47</v>
      </c>
      <c r="B119" s="14"/>
      <c r="C119" s="14"/>
      <c r="D119" s="14">
        <v>0</v>
      </c>
      <c r="E119" s="14"/>
      <c r="F119" s="14"/>
      <c r="G119" s="14">
        <v>0</v>
      </c>
    </row>
    <row r="120" spans="1:7">
      <c r="A120" s="15" t="s">
        <v>48</v>
      </c>
      <c r="B120" s="14"/>
      <c r="C120" s="14"/>
      <c r="D120" s="14">
        <v>0</v>
      </c>
      <c r="E120" s="14"/>
      <c r="F120" s="14"/>
      <c r="G120" s="14">
        <v>0</v>
      </c>
    </row>
    <row r="121" spans="1:7">
      <c r="A121" s="15" t="s">
        <v>49</v>
      </c>
      <c r="B121" s="14"/>
      <c r="C121" s="14"/>
      <c r="D121" s="14">
        <v>0</v>
      </c>
      <c r="E121" s="14"/>
      <c r="F121" s="14"/>
      <c r="G121" s="14">
        <v>0</v>
      </c>
    </row>
    <row r="122" spans="1:7">
      <c r="A122" s="15" t="s">
        <v>50</v>
      </c>
      <c r="B122" s="14"/>
      <c r="C122" s="14"/>
      <c r="D122" s="14">
        <v>0</v>
      </c>
      <c r="E122" s="14"/>
      <c r="F122" s="14"/>
      <c r="G122" s="14">
        <v>0</v>
      </c>
    </row>
    <row r="123" spans="1:7" ht="25.5">
      <c r="A123" s="53" t="s">
        <v>51</v>
      </c>
      <c r="B123" s="14">
        <f t="shared" ref="B123:G123" si="15">SUM(B124:B132)</f>
        <v>0</v>
      </c>
      <c r="C123" s="14">
        <f t="shared" si="15"/>
        <v>0</v>
      </c>
      <c r="D123" s="14">
        <f t="shared" si="15"/>
        <v>0</v>
      </c>
      <c r="E123" s="14">
        <f t="shared" si="15"/>
        <v>0</v>
      </c>
      <c r="F123" s="14">
        <f t="shared" si="15"/>
        <v>0</v>
      </c>
      <c r="G123" s="14">
        <f t="shared" si="15"/>
        <v>0</v>
      </c>
    </row>
    <row r="124" spans="1:7">
      <c r="A124" s="15" t="s">
        <v>52</v>
      </c>
      <c r="B124" s="14"/>
      <c r="C124" s="14"/>
      <c r="D124" s="14">
        <v>0</v>
      </c>
      <c r="E124" s="14"/>
      <c r="F124" s="14"/>
      <c r="G124" s="14">
        <v>0</v>
      </c>
    </row>
    <row r="125" spans="1:7">
      <c r="A125" s="15" t="s">
        <v>53</v>
      </c>
      <c r="B125" s="14"/>
      <c r="C125" s="14"/>
      <c r="D125" s="14">
        <v>0</v>
      </c>
      <c r="E125" s="14"/>
      <c r="F125" s="14"/>
      <c r="G125" s="14">
        <v>0</v>
      </c>
    </row>
    <row r="126" spans="1:7">
      <c r="A126" s="15" t="s">
        <v>54</v>
      </c>
      <c r="B126" s="14"/>
      <c r="C126" s="14"/>
      <c r="D126" s="14">
        <v>0</v>
      </c>
      <c r="E126" s="14"/>
      <c r="F126" s="14"/>
      <c r="G126" s="14">
        <v>0</v>
      </c>
    </row>
    <row r="127" spans="1:7">
      <c r="A127" s="15" t="s">
        <v>55</v>
      </c>
      <c r="B127" s="14"/>
      <c r="C127" s="14"/>
      <c r="D127" s="14">
        <v>0</v>
      </c>
      <c r="E127" s="14"/>
      <c r="F127" s="14"/>
      <c r="G127" s="14">
        <v>0</v>
      </c>
    </row>
    <row r="128" spans="1:7">
      <c r="A128" s="15" t="s">
        <v>56</v>
      </c>
      <c r="B128" s="14"/>
      <c r="C128" s="14"/>
      <c r="D128" s="14">
        <v>0</v>
      </c>
      <c r="E128" s="14"/>
      <c r="F128" s="14"/>
      <c r="G128" s="14">
        <v>0</v>
      </c>
    </row>
    <row r="129" spans="1:7">
      <c r="A129" s="15" t="s">
        <v>57</v>
      </c>
      <c r="B129" s="14"/>
      <c r="C129" s="14"/>
      <c r="D129" s="14">
        <v>0</v>
      </c>
      <c r="E129" s="14"/>
      <c r="F129" s="14"/>
      <c r="G129" s="14">
        <v>0</v>
      </c>
    </row>
    <row r="130" spans="1:7">
      <c r="A130" s="15" t="s">
        <v>58</v>
      </c>
      <c r="B130" s="14"/>
      <c r="C130" s="14"/>
      <c r="D130" s="14">
        <v>0</v>
      </c>
      <c r="E130" s="14"/>
      <c r="F130" s="14"/>
      <c r="G130" s="14">
        <v>0</v>
      </c>
    </row>
    <row r="131" spans="1:7">
      <c r="A131" s="15" t="s">
        <v>59</v>
      </c>
      <c r="B131" s="14"/>
      <c r="C131" s="14"/>
      <c r="D131" s="14">
        <v>0</v>
      </c>
      <c r="E131" s="14"/>
      <c r="F131" s="14"/>
      <c r="G131" s="14">
        <v>0</v>
      </c>
    </row>
    <row r="132" spans="1:7">
      <c r="A132" s="15" t="s">
        <v>60</v>
      </c>
      <c r="B132" s="14"/>
      <c r="C132" s="14"/>
      <c r="D132" s="14">
        <v>0</v>
      </c>
      <c r="E132" s="14"/>
      <c r="F132" s="14"/>
      <c r="G132" s="14">
        <v>0</v>
      </c>
    </row>
    <row r="133" spans="1:7">
      <c r="A133" s="13" t="s">
        <v>61</v>
      </c>
      <c r="B133" s="14">
        <f t="shared" ref="B133:G133" si="16">SUM(B134:B136)</f>
        <v>0</v>
      </c>
      <c r="C133" s="14">
        <f t="shared" si="16"/>
        <v>4064044.07</v>
      </c>
      <c r="D133" s="14">
        <f t="shared" si="16"/>
        <v>4064044.07</v>
      </c>
      <c r="E133" s="14">
        <f t="shared" si="16"/>
        <v>2434331.6</v>
      </c>
      <c r="F133" s="14">
        <f t="shared" si="16"/>
        <v>1644417.43</v>
      </c>
      <c r="G133" s="14">
        <f t="shared" si="16"/>
        <v>1629712.47</v>
      </c>
    </row>
    <row r="134" spans="1:7">
      <c r="A134" s="15" t="s">
        <v>62</v>
      </c>
      <c r="B134" s="14">
        <v>0</v>
      </c>
      <c r="C134" s="16">
        <v>4064044.07</v>
      </c>
      <c r="D134" s="16">
        <v>4064044.07</v>
      </c>
      <c r="E134" s="16">
        <v>2434331.6</v>
      </c>
      <c r="F134" s="16">
        <v>1644417.43</v>
      </c>
      <c r="G134" s="16">
        <v>1629712.47</v>
      </c>
    </row>
    <row r="135" spans="1:7">
      <c r="A135" s="15" t="s">
        <v>63</v>
      </c>
      <c r="B135" s="14"/>
      <c r="C135" s="14"/>
      <c r="D135" s="14">
        <v>0</v>
      </c>
      <c r="E135" s="14"/>
      <c r="F135" s="14"/>
      <c r="G135" s="14">
        <v>0</v>
      </c>
    </row>
    <row r="136" spans="1:7">
      <c r="A136" s="15" t="s">
        <v>64</v>
      </c>
      <c r="B136" s="14"/>
      <c r="C136" s="14"/>
      <c r="D136" s="14">
        <v>0</v>
      </c>
      <c r="E136" s="14"/>
      <c r="F136" s="14"/>
      <c r="G136" s="14">
        <v>0</v>
      </c>
    </row>
    <row r="137" spans="1:7" ht="25.5">
      <c r="A137" s="53" t="s">
        <v>65</v>
      </c>
      <c r="B137" s="14">
        <f t="shared" ref="B137:G137" si="17">SUM(B138:B142,B144:B145)</f>
        <v>0</v>
      </c>
      <c r="C137" s="14">
        <f t="shared" si="17"/>
        <v>0</v>
      </c>
      <c r="D137" s="14">
        <f t="shared" si="17"/>
        <v>0</v>
      </c>
      <c r="E137" s="14">
        <f t="shared" si="17"/>
        <v>0</v>
      </c>
      <c r="F137" s="14">
        <f t="shared" si="17"/>
        <v>0</v>
      </c>
      <c r="G137" s="14">
        <f t="shared" si="17"/>
        <v>0</v>
      </c>
    </row>
    <row r="138" spans="1:7">
      <c r="A138" s="15" t="s">
        <v>66</v>
      </c>
      <c r="B138" s="14"/>
      <c r="C138" s="14"/>
      <c r="D138" s="14">
        <v>0</v>
      </c>
      <c r="E138" s="14"/>
      <c r="F138" s="14"/>
      <c r="G138" s="14">
        <v>0</v>
      </c>
    </row>
    <row r="139" spans="1:7">
      <c r="A139" s="15" t="s">
        <v>67</v>
      </c>
      <c r="B139" s="14"/>
      <c r="C139" s="14"/>
      <c r="D139" s="14">
        <v>0</v>
      </c>
      <c r="E139" s="14"/>
      <c r="F139" s="14"/>
      <c r="G139" s="14">
        <v>0</v>
      </c>
    </row>
    <row r="140" spans="1:7">
      <c r="A140" s="15" t="s">
        <v>68</v>
      </c>
      <c r="B140" s="14"/>
      <c r="C140" s="14"/>
      <c r="D140" s="14">
        <v>0</v>
      </c>
      <c r="E140" s="14"/>
      <c r="F140" s="14"/>
      <c r="G140" s="14">
        <v>0</v>
      </c>
    </row>
    <row r="141" spans="1:7">
      <c r="A141" s="15" t="s">
        <v>69</v>
      </c>
      <c r="B141" s="14"/>
      <c r="C141" s="14"/>
      <c r="D141" s="14">
        <v>0</v>
      </c>
      <c r="E141" s="14"/>
      <c r="F141" s="14"/>
      <c r="G141" s="14">
        <v>0</v>
      </c>
    </row>
    <row r="142" spans="1:7">
      <c r="A142" s="15" t="s">
        <v>70</v>
      </c>
      <c r="B142" s="14"/>
      <c r="C142" s="14"/>
      <c r="D142" s="14">
        <v>0</v>
      </c>
      <c r="E142" s="14"/>
      <c r="F142" s="14"/>
      <c r="G142" s="14">
        <v>0</v>
      </c>
    </row>
    <row r="143" spans="1:7">
      <c r="A143" s="15" t="s">
        <v>71</v>
      </c>
      <c r="B143" s="14"/>
      <c r="C143" s="14"/>
      <c r="D143" s="14">
        <v>0</v>
      </c>
      <c r="E143" s="14"/>
      <c r="F143" s="14"/>
      <c r="G143" s="14">
        <v>0</v>
      </c>
    </row>
    <row r="144" spans="1:7">
      <c r="A144" s="15" t="s">
        <v>72</v>
      </c>
      <c r="B144" s="14"/>
      <c r="C144" s="14"/>
      <c r="D144" s="14">
        <v>0</v>
      </c>
      <c r="E144" s="14"/>
      <c r="F144" s="14"/>
      <c r="G144" s="14">
        <v>0</v>
      </c>
    </row>
    <row r="145" spans="1:7" ht="25.5">
      <c r="A145" s="53" t="s">
        <v>73</v>
      </c>
      <c r="B145" s="14"/>
      <c r="C145" s="14"/>
      <c r="D145" s="14">
        <v>0</v>
      </c>
      <c r="E145" s="14"/>
      <c r="F145" s="14"/>
      <c r="G145" s="14">
        <v>0</v>
      </c>
    </row>
    <row r="146" spans="1:7">
      <c r="A146" s="13" t="s">
        <v>74</v>
      </c>
      <c r="B146" s="14">
        <f t="shared" ref="B146:G146" si="18">SUM(B147:B149)</f>
        <v>0</v>
      </c>
      <c r="C146" s="14">
        <f t="shared" si="18"/>
        <v>0</v>
      </c>
      <c r="D146" s="14">
        <f t="shared" si="18"/>
        <v>0</v>
      </c>
      <c r="E146" s="14">
        <f t="shared" si="18"/>
        <v>0</v>
      </c>
      <c r="F146" s="14">
        <f t="shared" si="18"/>
        <v>0</v>
      </c>
      <c r="G146" s="14">
        <f t="shared" si="18"/>
        <v>0</v>
      </c>
    </row>
    <row r="147" spans="1:7">
      <c r="A147" s="15" t="s">
        <v>75</v>
      </c>
      <c r="B147" s="14"/>
      <c r="C147" s="14"/>
      <c r="D147" s="14">
        <v>0</v>
      </c>
      <c r="E147" s="14"/>
      <c r="F147" s="14"/>
      <c r="G147" s="14">
        <v>0</v>
      </c>
    </row>
    <row r="148" spans="1:7">
      <c r="A148" s="15" t="s">
        <v>76</v>
      </c>
      <c r="B148" s="14"/>
      <c r="C148" s="14"/>
      <c r="D148" s="14">
        <v>0</v>
      </c>
      <c r="E148" s="14"/>
      <c r="F148" s="14"/>
      <c r="G148" s="14">
        <v>0</v>
      </c>
    </row>
    <row r="149" spans="1:7">
      <c r="A149" s="15" t="s">
        <v>77</v>
      </c>
      <c r="B149" s="14"/>
      <c r="C149" s="14"/>
      <c r="D149" s="14">
        <v>0</v>
      </c>
      <c r="E149" s="14"/>
      <c r="F149" s="14"/>
      <c r="G149" s="14">
        <v>0</v>
      </c>
    </row>
    <row r="150" spans="1:7">
      <c r="A150" s="13" t="s">
        <v>78</v>
      </c>
      <c r="B150" s="14">
        <f t="shared" ref="B150:G150" si="19">SUM(B151:B157)</f>
        <v>0</v>
      </c>
      <c r="C150" s="14">
        <f t="shared" si="19"/>
        <v>0</v>
      </c>
      <c r="D150" s="14">
        <f t="shared" si="19"/>
        <v>0</v>
      </c>
      <c r="E150" s="14">
        <f t="shared" si="19"/>
        <v>0</v>
      </c>
      <c r="F150" s="14">
        <f t="shared" si="19"/>
        <v>0</v>
      </c>
      <c r="G150" s="14">
        <f t="shared" si="19"/>
        <v>0</v>
      </c>
    </row>
    <row r="151" spans="1:7">
      <c r="A151" s="15" t="s">
        <v>79</v>
      </c>
      <c r="B151" s="14"/>
      <c r="C151" s="14"/>
      <c r="D151" s="14">
        <v>0</v>
      </c>
      <c r="E151" s="14"/>
      <c r="F151" s="14"/>
      <c r="G151" s="14">
        <v>0</v>
      </c>
    </row>
    <row r="152" spans="1:7">
      <c r="A152" s="15" t="s">
        <v>80</v>
      </c>
      <c r="B152" s="14"/>
      <c r="C152" s="14"/>
      <c r="D152" s="14">
        <v>0</v>
      </c>
      <c r="E152" s="14"/>
      <c r="F152" s="14"/>
      <c r="G152" s="14">
        <v>0</v>
      </c>
    </row>
    <row r="153" spans="1:7">
      <c r="A153" s="15" t="s">
        <v>81</v>
      </c>
      <c r="B153" s="14"/>
      <c r="C153" s="14"/>
      <c r="D153" s="14">
        <v>0</v>
      </c>
      <c r="E153" s="14"/>
      <c r="F153" s="14"/>
      <c r="G153" s="14">
        <v>0</v>
      </c>
    </row>
    <row r="154" spans="1:7">
      <c r="A154" s="20" t="s">
        <v>82</v>
      </c>
      <c r="B154" s="14"/>
      <c r="C154" s="14"/>
      <c r="D154" s="14">
        <v>0</v>
      </c>
      <c r="E154" s="14"/>
      <c r="F154" s="14"/>
      <c r="G154" s="14">
        <v>0</v>
      </c>
    </row>
    <row r="155" spans="1:7">
      <c r="A155" s="15" t="s">
        <v>83</v>
      </c>
      <c r="B155" s="14"/>
      <c r="C155" s="14"/>
      <c r="D155" s="14">
        <v>0</v>
      </c>
      <c r="E155" s="14"/>
      <c r="F155" s="14"/>
      <c r="G155" s="14">
        <v>0</v>
      </c>
    </row>
    <row r="156" spans="1:7">
      <c r="A156" s="15" t="s">
        <v>84</v>
      </c>
      <c r="B156" s="14"/>
      <c r="C156" s="14"/>
      <c r="D156" s="14">
        <v>0</v>
      </c>
      <c r="E156" s="14"/>
      <c r="F156" s="14"/>
      <c r="G156" s="14">
        <v>0</v>
      </c>
    </row>
    <row r="157" spans="1:7">
      <c r="A157" s="15" t="s">
        <v>85</v>
      </c>
      <c r="B157" s="14"/>
      <c r="C157" s="14"/>
      <c r="D157" s="14">
        <v>0</v>
      </c>
      <c r="E157" s="14"/>
      <c r="F157" s="14"/>
      <c r="G157" s="14">
        <v>0</v>
      </c>
    </row>
    <row r="158" spans="1:7">
      <c r="A158" s="21"/>
      <c r="B158" s="18"/>
      <c r="C158" s="18"/>
      <c r="D158" s="18"/>
      <c r="E158" s="18"/>
      <c r="F158" s="18"/>
      <c r="G158" s="18"/>
    </row>
    <row r="159" spans="1:7">
      <c r="A159" s="22" t="s">
        <v>87</v>
      </c>
      <c r="B159" s="12">
        <f t="shared" ref="B159:G159" si="20">B9+B84</f>
        <v>200291855.06999996</v>
      </c>
      <c r="C159" s="12">
        <f t="shared" si="20"/>
        <v>90746673.170000002</v>
      </c>
      <c r="D159" s="12">
        <f t="shared" si="20"/>
        <v>291038528.24000001</v>
      </c>
      <c r="E159" s="12">
        <f t="shared" si="20"/>
        <v>223606230.56999999</v>
      </c>
      <c r="F159" s="12">
        <f t="shared" si="20"/>
        <v>217128807.26000002</v>
      </c>
      <c r="G159" s="12">
        <f t="shared" si="20"/>
        <v>67432297.670000002</v>
      </c>
    </row>
    <row r="160" spans="1:7">
      <c r="A160" s="23"/>
      <c r="B160" s="24"/>
      <c r="C160" s="24"/>
      <c r="D160" s="24"/>
      <c r="E160" s="24"/>
      <c r="F160" s="24"/>
      <c r="G160" s="24"/>
    </row>
    <row r="161" spans="1:1">
      <c r="A161" s="2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 IX9:JC159 ST9:SY159 ACP9:ACU159 AML9:AMQ159 AWH9:AWM159 BGD9:BGI159 BPZ9:BQE159 BZV9:CAA159 CJR9:CJW159 CTN9:CTS159 DDJ9:DDO159 DNF9:DNK159 DXB9:DXG159 EGX9:EHC159 EQT9:EQY159 FAP9:FAU159 FKL9:FKQ159 FUH9:FUM159 GED9:GEI159 GNZ9:GOE159 GXV9:GYA159 HHR9:HHW159 HRN9:HRS159 IBJ9:IBO159 ILF9:ILK159 IVB9:IVG159 JEX9:JFC159 JOT9:JOY159 JYP9:JYU159 KIL9:KIQ159 KSH9:KSM159 LCD9:LCI159 LLZ9:LME159 LVV9:LWA159 MFR9:MFW159 MPN9:MPS159 MZJ9:MZO159 NJF9:NJK159 NTB9:NTG159 OCX9:ODC159 OMT9:OMY159 OWP9:OWU159 PGL9:PGQ159 PQH9:PQM159 QAD9:QAI159 QJZ9:QKE159 QTV9:QUA159 RDR9:RDW159 RNN9:RNS159 RXJ9:RXO159 SHF9:SHK159 SRB9:SRG159 TAX9:TBC159 TKT9:TKY159 TUP9:TUU159 UEL9:UEQ159 UOH9:UOM159 UYD9:UYI159 VHZ9:VIE159 VRV9:VSA159 WBR9:WBW159 WLN9:WLS159 WVJ9:WVO159 B65545:G65695 IX65545:JC65695 ST65545:SY65695 ACP65545:ACU65695 AML65545:AMQ65695 AWH65545:AWM65695 BGD65545:BGI65695 BPZ65545:BQE65695 BZV65545:CAA65695 CJR65545:CJW65695 CTN65545:CTS65695 DDJ65545:DDO65695 DNF65545:DNK65695 DXB65545:DXG65695 EGX65545:EHC65695 EQT65545:EQY65695 FAP65545:FAU65695 FKL65545:FKQ65695 FUH65545:FUM65695 GED65545:GEI65695 GNZ65545:GOE65695 GXV65545:GYA65695 HHR65545:HHW65695 HRN65545:HRS65695 IBJ65545:IBO65695 ILF65545:ILK65695 IVB65545:IVG65695 JEX65545:JFC65695 JOT65545:JOY65695 JYP65545:JYU65695 KIL65545:KIQ65695 KSH65545:KSM65695 LCD65545:LCI65695 LLZ65545:LME65695 LVV65545:LWA65695 MFR65545:MFW65695 MPN65545:MPS65695 MZJ65545:MZO65695 NJF65545:NJK65695 NTB65545:NTG65695 OCX65545:ODC65695 OMT65545:OMY65695 OWP65545:OWU65695 PGL65545:PGQ65695 PQH65545:PQM65695 QAD65545:QAI65695 QJZ65545:QKE65695 QTV65545:QUA65695 RDR65545:RDW65695 RNN65545:RNS65695 RXJ65545:RXO65695 SHF65545:SHK65695 SRB65545:SRG65695 TAX65545:TBC65695 TKT65545:TKY65695 TUP65545:TUU65695 UEL65545:UEQ65695 UOH65545:UOM65695 UYD65545:UYI65695 VHZ65545:VIE65695 VRV65545:VSA65695 WBR65545:WBW65695 WLN65545:WLS65695 WVJ65545:WVO65695 B131081:G131231 IX131081:JC131231 ST131081:SY131231 ACP131081:ACU131231 AML131081:AMQ131231 AWH131081:AWM131231 BGD131081:BGI131231 BPZ131081:BQE131231 BZV131081:CAA131231 CJR131081:CJW131231 CTN131081:CTS131231 DDJ131081:DDO131231 DNF131081:DNK131231 DXB131081:DXG131231 EGX131081:EHC131231 EQT131081:EQY131231 FAP131081:FAU131231 FKL131081:FKQ131231 FUH131081:FUM131231 GED131081:GEI131231 GNZ131081:GOE131231 GXV131081:GYA131231 HHR131081:HHW131231 HRN131081:HRS131231 IBJ131081:IBO131231 ILF131081:ILK131231 IVB131081:IVG131231 JEX131081:JFC131231 JOT131081:JOY131231 JYP131081:JYU131231 KIL131081:KIQ131231 KSH131081:KSM131231 LCD131081:LCI131231 LLZ131081:LME131231 LVV131081:LWA131231 MFR131081:MFW131231 MPN131081:MPS131231 MZJ131081:MZO131231 NJF131081:NJK131231 NTB131081:NTG131231 OCX131081:ODC131231 OMT131081:OMY131231 OWP131081:OWU131231 PGL131081:PGQ131231 PQH131081:PQM131231 QAD131081:QAI131231 QJZ131081:QKE131231 QTV131081:QUA131231 RDR131081:RDW131231 RNN131081:RNS131231 RXJ131081:RXO131231 SHF131081:SHK131231 SRB131081:SRG131231 TAX131081:TBC131231 TKT131081:TKY131231 TUP131081:TUU131231 UEL131081:UEQ131231 UOH131081:UOM131231 UYD131081:UYI131231 VHZ131081:VIE131231 VRV131081:VSA131231 WBR131081:WBW131231 WLN131081:WLS131231 WVJ131081:WVO131231 B196617:G196767 IX196617:JC196767 ST196617:SY196767 ACP196617:ACU196767 AML196617:AMQ196767 AWH196617:AWM196767 BGD196617:BGI196767 BPZ196617:BQE196767 BZV196617:CAA196767 CJR196617:CJW196767 CTN196617:CTS196767 DDJ196617:DDO196767 DNF196617:DNK196767 DXB196617:DXG196767 EGX196617:EHC196767 EQT196617:EQY196767 FAP196617:FAU196767 FKL196617:FKQ196767 FUH196617:FUM196767 GED196617:GEI196767 GNZ196617:GOE196767 GXV196617:GYA196767 HHR196617:HHW196767 HRN196617:HRS196767 IBJ196617:IBO196767 ILF196617:ILK196767 IVB196617:IVG196767 JEX196617:JFC196767 JOT196617:JOY196767 JYP196617:JYU196767 KIL196617:KIQ196767 KSH196617:KSM196767 LCD196617:LCI196767 LLZ196617:LME196767 LVV196617:LWA196767 MFR196617:MFW196767 MPN196617:MPS196767 MZJ196617:MZO196767 NJF196617:NJK196767 NTB196617:NTG196767 OCX196617:ODC196767 OMT196617:OMY196767 OWP196617:OWU196767 PGL196617:PGQ196767 PQH196617:PQM196767 QAD196617:QAI196767 QJZ196617:QKE196767 QTV196617:QUA196767 RDR196617:RDW196767 RNN196617:RNS196767 RXJ196617:RXO196767 SHF196617:SHK196767 SRB196617:SRG196767 TAX196617:TBC196767 TKT196617:TKY196767 TUP196617:TUU196767 UEL196617:UEQ196767 UOH196617:UOM196767 UYD196617:UYI196767 VHZ196617:VIE196767 VRV196617:VSA196767 WBR196617:WBW196767 WLN196617:WLS196767 WVJ196617:WVO196767 B262153:G262303 IX262153:JC262303 ST262153:SY262303 ACP262153:ACU262303 AML262153:AMQ262303 AWH262153:AWM262303 BGD262153:BGI262303 BPZ262153:BQE262303 BZV262153:CAA262303 CJR262153:CJW262303 CTN262153:CTS262303 DDJ262153:DDO262303 DNF262153:DNK262303 DXB262153:DXG262303 EGX262153:EHC262303 EQT262153:EQY262303 FAP262153:FAU262303 FKL262153:FKQ262303 FUH262153:FUM262303 GED262153:GEI262303 GNZ262153:GOE262303 GXV262153:GYA262303 HHR262153:HHW262303 HRN262153:HRS262303 IBJ262153:IBO262303 ILF262153:ILK262303 IVB262153:IVG262303 JEX262153:JFC262303 JOT262153:JOY262303 JYP262153:JYU262303 KIL262153:KIQ262303 KSH262153:KSM262303 LCD262153:LCI262303 LLZ262153:LME262303 LVV262153:LWA262303 MFR262153:MFW262303 MPN262153:MPS262303 MZJ262153:MZO262303 NJF262153:NJK262303 NTB262153:NTG262303 OCX262153:ODC262303 OMT262153:OMY262303 OWP262153:OWU262303 PGL262153:PGQ262303 PQH262153:PQM262303 QAD262153:QAI262303 QJZ262153:QKE262303 QTV262153:QUA262303 RDR262153:RDW262303 RNN262153:RNS262303 RXJ262153:RXO262303 SHF262153:SHK262303 SRB262153:SRG262303 TAX262153:TBC262303 TKT262153:TKY262303 TUP262153:TUU262303 UEL262153:UEQ262303 UOH262153:UOM262303 UYD262153:UYI262303 VHZ262153:VIE262303 VRV262153:VSA262303 WBR262153:WBW262303 WLN262153:WLS262303 WVJ262153:WVO262303 B327689:G327839 IX327689:JC327839 ST327689:SY327839 ACP327689:ACU327839 AML327689:AMQ327839 AWH327689:AWM327839 BGD327689:BGI327839 BPZ327689:BQE327839 BZV327689:CAA327839 CJR327689:CJW327839 CTN327689:CTS327839 DDJ327689:DDO327839 DNF327689:DNK327839 DXB327689:DXG327839 EGX327689:EHC327839 EQT327689:EQY327839 FAP327689:FAU327839 FKL327689:FKQ327839 FUH327689:FUM327839 GED327689:GEI327839 GNZ327689:GOE327839 GXV327689:GYA327839 HHR327689:HHW327839 HRN327689:HRS327839 IBJ327689:IBO327839 ILF327689:ILK327839 IVB327689:IVG327839 JEX327689:JFC327839 JOT327689:JOY327839 JYP327689:JYU327839 KIL327689:KIQ327839 KSH327689:KSM327839 LCD327689:LCI327839 LLZ327689:LME327839 LVV327689:LWA327839 MFR327689:MFW327839 MPN327689:MPS327839 MZJ327689:MZO327839 NJF327689:NJK327839 NTB327689:NTG327839 OCX327689:ODC327839 OMT327689:OMY327839 OWP327689:OWU327839 PGL327689:PGQ327839 PQH327689:PQM327839 QAD327689:QAI327839 QJZ327689:QKE327839 QTV327689:QUA327839 RDR327689:RDW327839 RNN327689:RNS327839 RXJ327689:RXO327839 SHF327689:SHK327839 SRB327689:SRG327839 TAX327689:TBC327839 TKT327689:TKY327839 TUP327689:TUU327839 UEL327689:UEQ327839 UOH327689:UOM327839 UYD327689:UYI327839 VHZ327689:VIE327839 VRV327689:VSA327839 WBR327689:WBW327839 WLN327689:WLS327839 WVJ327689:WVO327839 B393225:G393375 IX393225:JC393375 ST393225:SY393375 ACP393225:ACU393375 AML393225:AMQ393375 AWH393225:AWM393375 BGD393225:BGI393375 BPZ393225:BQE393375 BZV393225:CAA393375 CJR393225:CJW393375 CTN393225:CTS393375 DDJ393225:DDO393375 DNF393225:DNK393375 DXB393225:DXG393375 EGX393225:EHC393375 EQT393225:EQY393375 FAP393225:FAU393375 FKL393225:FKQ393375 FUH393225:FUM393375 GED393225:GEI393375 GNZ393225:GOE393375 GXV393225:GYA393375 HHR393225:HHW393375 HRN393225:HRS393375 IBJ393225:IBO393375 ILF393225:ILK393375 IVB393225:IVG393375 JEX393225:JFC393375 JOT393225:JOY393375 JYP393225:JYU393375 KIL393225:KIQ393375 KSH393225:KSM393375 LCD393225:LCI393375 LLZ393225:LME393375 LVV393225:LWA393375 MFR393225:MFW393375 MPN393225:MPS393375 MZJ393225:MZO393375 NJF393225:NJK393375 NTB393225:NTG393375 OCX393225:ODC393375 OMT393225:OMY393375 OWP393225:OWU393375 PGL393225:PGQ393375 PQH393225:PQM393375 QAD393225:QAI393375 QJZ393225:QKE393375 QTV393225:QUA393375 RDR393225:RDW393375 RNN393225:RNS393375 RXJ393225:RXO393375 SHF393225:SHK393375 SRB393225:SRG393375 TAX393225:TBC393375 TKT393225:TKY393375 TUP393225:TUU393375 UEL393225:UEQ393375 UOH393225:UOM393375 UYD393225:UYI393375 VHZ393225:VIE393375 VRV393225:VSA393375 WBR393225:WBW393375 WLN393225:WLS393375 WVJ393225:WVO393375 B458761:G458911 IX458761:JC458911 ST458761:SY458911 ACP458761:ACU458911 AML458761:AMQ458911 AWH458761:AWM458911 BGD458761:BGI458911 BPZ458761:BQE458911 BZV458761:CAA458911 CJR458761:CJW458911 CTN458761:CTS458911 DDJ458761:DDO458911 DNF458761:DNK458911 DXB458761:DXG458911 EGX458761:EHC458911 EQT458761:EQY458911 FAP458761:FAU458911 FKL458761:FKQ458911 FUH458761:FUM458911 GED458761:GEI458911 GNZ458761:GOE458911 GXV458761:GYA458911 HHR458761:HHW458911 HRN458761:HRS458911 IBJ458761:IBO458911 ILF458761:ILK458911 IVB458761:IVG458911 JEX458761:JFC458911 JOT458761:JOY458911 JYP458761:JYU458911 KIL458761:KIQ458911 KSH458761:KSM458911 LCD458761:LCI458911 LLZ458761:LME458911 LVV458761:LWA458911 MFR458761:MFW458911 MPN458761:MPS458911 MZJ458761:MZO458911 NJF458761:NJK458911 NTB458761:NTG458911 OCX458761:ODC458911 OMT458761:OMY458911 OWP458761:OWU458911 PGL458761:PGQ458911 PQH458761:PQM458911 QAD458761:QAI458911 QJZ458761:QKE458911 QTV458761:QUA458911 RDR458761:RDW458911 RNN458761:RNS458911 RXJ458761:RXO458911 SHF458761:SHK458911 SRB458761:SRG458911 TAX458761:TBC458911 TKT458761:TKY458911 TUP458761:TUU458911 UEL458761:UEQ458911 UOH458761:UOM458911 UYD458761:UYI458911 VHZ458761:VIE458911 VRV458761:VSA458911 WBR458761:WBW458911 WLN458761:WLS458911 WVJ458761:WVO458911 B524297:G524447 IX524297:JC524447 ST524297:SY524447 ACP524297:ACU524447 AML524297:AMQ524447 AWH524297:AWM524447 BGD524297:BGI524447 BPZ524297:BQE524447 BZV524297:CAA524447 CJR524297:CJW524447 CTN524297:CTS524447 DDJ524297:DDO524447 DNF524297:DNK524447 DXB524297:DXG524447 EGX524297:EHC524447 EQT524297:EQY524447 FAP524297:FAU524447 FKL524297:FKQ524447 FUH524297:FUM524447 GED524297:GEI524447 GNZ524297:GOE524447 GXV524297:GYA524447 HHR524297:HHW524447 HRN524297:HRS524447 IBJ524297:IBO524447 ILF524297:ILK524447 IVB524297:IVG524447 JEX524297:JFC524447 JOT524297:JOY524447 JYP524297:JYU524447 KIL524297:KIQ524447 KSH524297:KSM524447 LCD524297:LCI524447 LLZ524297:LME524447 LVV524297:LWA524447 MFR524297:MFW524447 MPN524297:MPS524447 MZJ524297:MZO524447 NJF524297:NJK524447 NTB524297:NTG524447 OCX524297:ODC524447 OMT524297:OMY524447 OWP524297:OWU524447 PGL524297:PGQ524447 PQH524297:PQM524447 QAD524297:QAI524447 QJZ524297:QKE524447 QTV524297:QUA524447 RDR524297:RDW524447 RNN524297:RNS524447 RXJ524297:RXO524447 SHF524297:SHK524447 SRB524297:SRG524447 TAX524297:TBC524447 TKT524297:TKY524447 TUP524297:TUU524447 UEL524297:UEQ524447 UOH524297:UOM524447 UYD524297:UYI524447 VHZ524297:VIE524447 VRV524297:VSA524447 WBR524297:WBW524447 WLN524297:WLS524447 WVJ524297:WVO524447 B589833:G589983 IX589833:JC589983 ST589833:SY589983 ACP589833:ACU589983 AML589833:AMQ589983 AWH589833:AWM589983 BGD589833:BGI589983 BPZ589833:BQE589983 BZV589833:CAA589983 CJR589833:CJW589983 CTN589833:CTS589983 DDJ589833:DDO589983 DNF589833:DNK589983 DXB589833:DXG589983 EGX589833:EHC589983 EQT589833:EQY589983 FAP589833:FAU589983 FKL589833:FKQ589983 FUH589833:FUM589983 GED589833:GEI589983 GNZ589833:GOE589983 GXV589833:GYA589983 HHR589833:HHW589983 HRN589833:HRS589983 IBJ589833:IBO589983 ILF589833:ILK589983 IVB589833:IVG589983 JEX589833:JFC589983 JOT589833:JOY589983 JYP589833:JYU589983 KIL589833:KIQ589983 KSH589833:KSM589983 LCD589833:LCI589983 LLZ589833:LME589983 LVV589833:LWA589983 MFR589833:MFW589983 MPN589833:MPS589983 MZJ589833:MZO589983 NJF589833:NJK589983 NTB589833:NTG589983 OCX589833:ODC589983 OMT589833:OMY589983 OWP589833:OWU589983 PGL589833:PGQ589983 PQH589833:PQM589983 QAD589833:QAI589983 QJZ589833:QKE589983 QTV589833:QUA589983 RDR589833:RDW589983 RNN589833:RNS589983 RXJ589833:RXO589983 SHF589833:SHK589983 SRB589833:SRG589983 TAX589833:TBC589983 TKT589833:TKY589983 TUP589833:TUU589983 UEL589833:UEQ589983 UOH589833:UOM589983 UYD589833:UYI589983 VHZ589833:VIE589983 VRV589833:VSA589983 WBR589833:WBW589983 WLN589833:WLS589983 WVJ589833:WVO589983 B655369:G655519 IX655369:JC655519 ST655369:SY655519 ACP655369:ACU655519 AML655369:AMQ655519 AWH655369:AWM655519 BGD655369:BGI655519 BPZ655369:BQE655519 BZV655369:CAA655519 CJR655369:CJW655519 CTN655369:CTS655519 DDJ655369:DDO655519 DNF655369:DNK655519 DXB655369:DXG655519 EGX655369:EHC655519 EQT655369:EQY655519 FAP655369:FAU655519 FKL655369:FKQ655519 FUH655369:FUM655519 GED655369:GEI655519 GNZ655369:GOE655519 GXV655369:GYA655519 HHR655369:HHW655519 HRN655369:HRS655519 IBJ655369:IBO655519 ILF655369:ILK655519 IVB655369:IVG655519 JEX655369:JFC655519 JOT655369:JOY655519 JYP655369:JYU655519 KIL655369:KIQ655519 KSH655369:KSM655519 LCD655369:LCI655519 LLZ655369:LME655519 LVV655369:LWA655519 MFR655369:MFW655519 MPN655369:MPS655519 MZJ655369:MZO655519 NJF655369:NJK655519 NTB655369:NTG655519 OCX655369:ODC655519 OMT655369:OMY655519 OWP655369:OWU655519 PGL655369:PGQ655519 PQH655369:PQM655519 QAD655369:QAI655519 QJZ655369:QKE655519 QTV655369:QUA655519 RDR655369:RDW655519 RNN655369:RNS655519 RXJ655369:RXO655519 SHF655369:SHK655519 SRB655369:SRG655519 TAX655369:TBC655519 TKT655369:TKY655519 TUP655369:TUU655519 UEL655369:UEQ655519 UOH655369:UOM655519 UYD655369:UYI655519 VHZ655369:VIE655519 VRV655369:VSA655519 WBR655369:WBW655519 WLN655369:WLS655519 WVJ655369:WVO655519 B720905:G721055 IX720905:JC721055 ST720905:SY721055 ACP720905:ACU721055 AML720905:AMQ721055 AWH720905:AWM721055 BGD720905:BGI721055 BPZ720905:BQE721055 BZV720905:CAA721055 CJR720905:CJW721055 CTN720905:CTS721055 DDJ720905:DDO721055 DNF720905:DNK721055 DXB720905:DXG721055 EGX720905:EHC721055 EQT720905:EQY721055 FAP720905:FAU721055 FKL720905:FKQ721055 FUH720905:FUM721055 GED720905:GEI721055 GNZ720905:GOE721055 GXV720905:GYA721055 HHR720905:HHW721055 HRN720905:HRS721055 IBJ720905:IBO721055 ILF720905:ILK721055 IVB720905:IVG721055 JEX720905:JFC721055 JOT720905:JOY721055 JYP720905:JYU721055 KIL720905:KIQ721055 KSH720905:KSM721055 LCD720905:LCI721055 LLZ720905:LME721055 LVV720905:LWA721055 MFR720905:MFW721055 MPN720905:MPS721055 MZJ720905:MZO721055 NJF720905:NJK721055 NTB720905:NTG721055 OCX720905:ODC721055 OMT720905:OMY721055 OWP720905:OWU721055 PGL720905:PGQ721055 PQH720905:PQM721055 QAD720905:QAI721055 QJZ720905:QKE721055 QTV720905:QUA721055 RDR720905:RDW721055 RNN720905:RNS721055 RXJ720905:RXO721055 SHF720905:SHK721055 SRB720905:SRG721055 TAX720905:TBC721055 TKT720905:TKY721055 TUP720905:TUU721055 UEL720905:UEQ721055 UOH720905:UOM721055 UYD720905:UYI721055 VHZ720905:VIE721055 VRV720905:VSA721055 WBR720905:WBW721055 WLN720905:WLS721055 WVJ720905:WVO721055 B786441:G786591 IX786441:JC786591 ST786441:SY786591 ACP786441:ACU786591 AML786441:AMQ786591 AWH786441:AWM786591 BGD786441:BGI786591 BPZ786441:BQE786591 BZV786441:CAA786591 CJR786441:CJW786591 CTN786441:CTS786591 DDJ786441:DDO786591 DNF786441:DNK786591 DXB786441:DXG786591 EGX786441:EHC786591 EQT786441:EQY786591 FAP786441:FAU786591 FKL786441:FKQ786591 FUH786441:FUM786591 GED786441:GEI786591 GNZ786441:GOE786591 GXV786441:GYA786591 HHR786441:HHW786591 HRN786441:HRS786591 IBJ786441:IBO786591 ILF786441:ILK786591 IVB786441:IVG786591 JEX786441:JFC786591 JOT786441:JOY786591 JYP786441:JYU786591 KIL786441:KIQ786591 KSH786441:KSM786591 LCD786441:LCI786591 LLZ786441:LME786591 LVV786441:LWA786591 MFR786441:MFW786591 MPN786441:MPS786591 MZJ786441:MZO786591 NJF786441:NJK786591 NTB786441:NTG786591 OCX786441:ODC786591 OMT786441:OMY786591 OWP786441:OWU786591 PGL786441:PGQ786591 PQH786441:PQM786591 QAD786441:QAI786591 QJZ786441:QKE786591 QTV786441:QUA786591 RDR786441:RDW786591 RNN786441:RNS786591 RXJ786441:RXO786591 SHF786441:SHK786591 SRB786441:SRG786591 TAX786441:TBC786591 TKT786441:TKY786591 TUP786441:TUU786591 UEL786441:UEQ786591 UOH786441:UOM786591 UYD786441:UYI786591 VHZ786441:VIE786591 VRV786441:VSA786591 WBR786441:WBW786591 WLN786441:WLS786591 WVJ786441:WVO786591 B851977:G852127 IX851977:JC852127 ST851977:SY852127 ACP851977:ACU852127 AML851977:AMQ852127 AWH851977:AWM852127 BGD851977:BGI852127 BPZ851977:BQE852127 BZV851977:CAA852127 CJR851977:CJW852127 CTN851977:CTS852127 DDJ851977:DDO852127 DNF851977:DNK852127 DXB851977:DXG852127 EGX851977:EHC852127 EQT851977:EQY852127 FAP851977:FAU852127 FKL851977:FKQ852127 FUH851977:FUM852127 GED851977:GEI852127 GNZ851977:GOE852127 GXV851977:GYA852127 HHR851977:HHW852127 HRN851977:HRS852127 IBJ851977:IBO852127 ILF851977:ILK852127 IVB851977:IVG852127 JEX851977:JFC852127 JOT851977:JOY852127 JYP851977:JYU852127 KIL851977:KIQ852127 KSH851977:KSM852127 LCD851977:LCI852127 LLZ851977:LME852127 LVV851977:LWA852127 MFR851977:MFW852127 MPN851977:MPS852127 MZJ851977:MZO852127 NJF851977:NJK852127 NTB851977:NTG852127 OCX851977:ODC852127 OMT851977:OMY852127 OWP851977:OWU852127 PGL851977:PGQ852127 PQH851977:PQM852127 QAD851977:QAI852127 QJZ851977:QKE852127 QTV851977:QUA852127 RDR851977:RDW852127 RNN851977:RNS852127 RXJ851977:RXO852127 SHF851977:SHK852127 SRB851977:SRG852127 TAX851977:TBC852127 TKT851977:TKY852127 TUP851977:TUU852127 UEL851977:UEQ852127 UOH851977:UOM852127 UYD851977:UYI852127 VHZ851977:VIE852127 VRV851977:VSA852127 WBR851977:WBW852127 WLN851977:WLS852127 WVJ851977:WVO852127 B917513:G917663 IX917513:JC917663 ST917513:SY917663 ACP917513:ACU917663 AML917513:AMQ917663 AWH917513:AWM917663 BGD917513:BGI917663 BPZ917513:BQE917663 BZV917513:CAA917663 CJR917513:CJW917663 CTN917513:CTS917663 DDJ917513:DDO917663 DNF917513:DNK917663 DXB917513:DXG917663 EGX917513:EHC917663 EQT917513:EQY917663 FAP917513:FAU917663 FKL917513:FKQ917663 FUH917513:FUM917663 GED917513:GEI917663 GNZ917513:GOE917663 GXV917513:GYA917663 HHR917513:HHW917663 HRN917513:HRS917663 IBJ917513:IBO917663 ILF917513:ILK917663 IVB917513:IVG917663 JEX917513:JFC917663 JOT917513:JOY917663 JYP917513:JYU917663 KIL917513:KIQ917663 KSH917513:KSM917663 LCD917513:LCI917663 LLZ917513:LME917663 LVV917513:LWA917663 MFR917513:MFW917663 MPN917513:MPS917663 MZJ917513:MZO917663 NJF917513:NJK917663 NTB917513:NTG917663 OCX917513:ODC917663 OMT917513:OMY917663 OWP917513:OWU917663 PGL917513:PGQ917663 PQH917513:PQM917663 QAD917513:QAI917663 QJZ917513:QKE917663 QTV917513:QUA917663 RDR917513:RDW917663 RNN917513:RNS917663 RXJ917513:RXO917663 SHF917513:SHK917663 SRB917513:SRG917663 TAX917513:TBC917663 TKT917513:TKY917663 TUP917513:TUU917663 UEL917513:UEQ917663 UOH917513:UOM917663 UYD917513:UYI917663 VHZ917513:VIE917663 VRV917513:VSA917663 WBR917513:WBW917663 WLN917513:WLS917663 WVJ917513:WVO917663 B983049:G983199 IX983049:JC983199 ST983049:SY983199 ACP983049:ACU983199 AML983049:AMQ983199 AWH983049:AWM983199 BGD983049:BGI983199 BPZ983049:BQE983199 BZV983049:CAA983199 CJR983049:CJW983199 CTN983049:CTS983199 DDJ983049:DDO983199 DNF983049:DNK983199 DXB983049:DXG983199 EGX983049:EHC983199 EQT983049:EQY983199 FAP983049:FAU983199 FKL983049:FKQ983199 FUH983049:FUM983199 GED983049:GEI983199 GNZ983049:GOE983199 GXV983049:GYA983199 HHR983049:HHW983199 HRN983049:HRS983199 IBJ983049:IBO983199 ILF983049:ILK983199 IVB983049:IVG983199 JEX983049:JFC983199 JOT983049:JOY983199 JYP983049:JYU983199 KIL983049:KIQ983199 KSH983049:KSM983199 LCD983049:LCI983199 LLZ983049:LME983199 LVV983049:LWA983199 MFR983049:MFW983199 MPN983049:MPS983199 MZJ983049:MZO983199 NJF983049:NJK983199 NTB983049:NTG983199 OCX983049:ODC983199 OMT983049:OMY983199 OWP983049:OWU983199 PGL983049:PGQ983199 PQH983049:PQM983199 QAD983049:QAI983199 QJZ983049:QKE983199 QTV983049:QUA983199 RDR983049:RDW983199 RNN983049:RNS983199 RXJ983049:RXO983199 SHF983049:SHK983199 SRB983049:SRG983199 TAX983049:TBC983199 TKT983049:TKY983199 TUP983049:TUU983199 UEL983049:UEQ983199 UOH983049:UOM983199 UYD983049:UYI983199 VHZ983049:VIE983199 VRV983049:VSA983199 WBR983049:WBW983199 WLN983049:WLS983199 WVJ983049:WVO983199">
      <formula1>-1.79769313486231E+100</formula1>
      <formula2>1.79769313486231E+100</formula2>
    </dataValidation>
  </dataValidations>
  <pageMargins left="0.51181102362204722" right="0.31496062992125984" top="0.74803149606299213" bottom="0.74803149606299213" header="0.31496062992125984" footer="0.31496062992125984"/>
  <pageSetup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A14" sqref="A14"/>
    </sheetView>
  </sheetViews>
  <sheetFormatPr baseColWidth="10" defaultRowHeight="12.75"/>
  <cols>
    <col min="1" max="1" width="43.5703125" style="3" bestFit="1" customWidth="1"/>
    <col min="2" max="2" width="13.28515625" style="3" bestFit="1" customWidth="1"/>
    <col min="3" max="3" width="12.28515625" style="3" bestFit="1" customWidth="1"/>
    <col min="4" max="6" width="13.28515625" style="3" bestFit="1" customWidth="1"/>
    <col min="7" max="7" width="12.85546875" style="3" bestFit="1" customWidth="1"/>
    <col min="8" max="16384" width="11.42578125" style="3"/>
  </cols>
  <sheetData>
    <row r="1" spans="1:7">
      <c r="A1" s="1" t="s">
        <v>88</v>
      </c>
      <c r="B1" s="1"/>
      <c r="C1" s="1"/>
      <c r="D1" s="1"/>
      <c r="E1" s="1"/>
      <c r="F1" s="1"/>
      <c r="G1" s="1"/>
    </row>
    <row r="2" spans="1:7">
      <c r="A2" s="26" t="str">
        <f>ENTE_PUBLICO_A</f>
        <v>Comité Municipal de Agua Potable y Alcantarillado de Salamanca, Gto., Gobierno del Estado de Guanajuato (a)</v>
      </c>
      <c r="B2" s="27"/>
      <c r="C2" s="27"/>
      <c r="D2" s="27"/>
      <c r="E2" s="27"/>
      <c r="F2" s="27"/>
      <c r="G2" s="28"/>
    </row>
    <row r="3" spans="1:7">
      <c r="A3" s="29" t="s">
        <v>1</v>
      </c>
      <c r="B3" s="30"/>
      <c r="C3" s="30"/>
      <c r="D3" s="30"/>
      <c r="E3" s="30"/>
      <c r="F3" s="30"/>
      <c r="G3" s="31"/>
    </row>
    <row r="4" spans="1:7">
      <c r="A4" s="29" t="s">
        <v>89</v>
      </c>
      <c r="B4" s="30"/>
      <c r="C4" s="30"/>
      <c r="D4" s="30"/>
      <c r="E4" s="30"/>
      <c r="F4" s="30"/>
      <c r="G4" s="31"/>
    </row>
    <row r="5" spans="1:7">
      <c r="A5" s="32" t="str">
        <f>TRIMESTRE</f>
        <v>Del 1 de enero al 31 de diciembre de 2018 (b)</v>
      </c>
      <c r="B5" s="33"/>
      <c r="C5" s="33"/>
      <c r="D5" s="33"/>
      <c r="E5" s="33"/>
      <c r="F5" s="33"/>
      <c r="G5" s="34"/>
    </row>
    <row r="6" spans="1:7">
      <c r="A6" s="35" t="s">
        <v>3</v>
      </c>
      <c r="B6" s="36"/>
      <c r="C6" s="36"/>
      <c r="D6" s="36"/>
      <c r="E6" s="36"/>
      <c r="F6" s="36"/>
      <c r="G6" s="37"/>
    </row>
    <row r="7" spans="1:7">
      <c r="A7" s="38" t="s">
        <v>4</v>
      </c>
      <c r="B7" s="39" t="s">
        <v>5</v>
      </c>
      <c r="C7" s="39"/>
      <c r="D7" s="39"/>
      <c r="E7" s="39"/>
      <c r="F7" s="39"/>
      <c r="G7" s="9" t="s">
        <v>6</v>
      </c>
    </row>
    <row r="8" spans="1:7" ht="25.5">
      <c r="A8" s="7"/>
      <c r="B8" s="40" t="s">
        <v>7</v>
      </c>
      <c r="C8" s="10" t="s">
        <v>90</v>
      </c>
      <c r="D8" s="40" t="s">
        <v>91</v>
      </c>
      <c r="E8" s="40" t="s">
        <v>10</v>
      </c>
      <c r="F8" s="40" t="s">
        <v>92</v>
      </c>
      <c r="G8" s="8"/>
    </row>
    <row r="9" spans="1:7">
      <c r="A9" s="41" t="s">
        <v>93</v>
      </c>
      <c r="B9" s="42">
        <f t="shared" ref="B9:G9" si="0">SUM(B10:B17)</f>
        <v>200291855.06999999</v>
      </c>
      <c r="C9" s="42">
        <f t="shared" si="0"/>
        <v>86682629.099999994</v>
      </c>
      <c r="D9" s="42">
        <f t="shared" si="0"/>
        <v>286974484.16999996</v>
      </c>
      <c r="E9" s="42">
        <f t="shared" si="0"/>
        <v>221171898.97</v>
      </c>
      <c r="F9" s="42">
        <f t="shared" si="0"/>
        <v>215484389.83000001</v>
      </c>
      <c r="G9" s="42">
        <f t="shared" si="0"/>
        <v>65802585.199999996</v>
      </c>
    </row>
    <row r="10" spans="1:7" s="46" customFormat="1">
      <c r="A10" s="43" t="s">
        <v>94</v>
      </c>
      <c r="B10" s="44">
        <v>200291855.06999999</v>
      </c>
      <c r="C10" s="45">
        <v>0</v>
      </c>
      <c r="D10" s="44">
        <v>200291855.06999999</v>
      </c>
      <c r="E10" s="44">
        <v>221171898.97</v>
      </c>
      <c r="F10" s="44">
        <v>215484389.83000001</v>
      </c>
      <c r="G10" s="44">
        <v>-20880043.899999999</v>
      </c>
    </row>
    <row r="11" spans="1:7" s="46" customFormat="1">
      <c r="A11" s="43" t="s">
        <v>95</v>
      </c>
      <c r="B11" s="45">
        <v>0</v>
      </c>
      <c r="C11" s="44">
        <v>86682629.099999994</v>
      </c>
      <c r="D11" s="44">
        <v>86682629.099999994</v>
      </c>
      <c r="E11" s="45">
        <v>0</v>
      </c>
      <c r="F11" s="45">
        <v>0</v>
      </c>
      <c r="G11" s="44">
        <v>86682629.099999994</v>
      </c>
    </row>
    <row r="12" spans="1:7" s="46" customFormat="1">
      <c r="A12" s="43" t="s">
        <v>96</v>
      </c>
      <c r="B12" s="45"/>
      <c r="C12" s="45"/>
      <c r="D12" s="45">
        <v>0</v>
      </c>
      <c r="E12" s="45"/>
      <c r="F12" s="45"/>
      <c r="G12" s="45">
        <v>0</v>
      </c>
    </row>
    <row r="13" spans="1:7" s="46" customFormat="1">
      <c r="A13" s="43" t="s">
        <v>97</v>
      </c>
      <c r="B13" s="45"/>
      <c r="C13" s="45"/>
      <c r="D13" s="45">
        <v>0</v>
      </c>
      <c r="E13" s="45"/>
      <c r="F13" s="45"/>
      <c r="G13" s="45">
        <v>0</v>
      </c>
    </row>
    <row r="14" spans="1:7" s="46" customFormat="1">
      <c r="A14" s="43" t="s">
        <v>98</v>
      </c>
      <c r="B14" s="45"/>
      <c r="C14" s="45"/>
      <c r="D14" s="45">
        <v>0</v>
      </c>
      <c r="E14" s="45"/>
      <c r="F14" s="45"/>
      <c r="G14" s="45">
        <v>0</v>
      </c>
    </row>
    <row r="15" spans="1:7" s="46" customFormat="1">
      <c r="A15" s="43" t="s">
        <v>99</v>
      </c>
      <c r="B15" s="45"/>
      <c r="C15" s="45"/>
      <c r="D15" s="45">
        <v>0</v>
      </c>
      <c r="E15" s="45"/>
      <c r="F15" s="45"/>
      <c r="G15" s="45">
        <v>0</v>
      </c>
    </row>
    <row r="16" spans="1:7" s="46" customFormat="1">
      <c r="A16" s="43" t="s">
        <v>100</v>
      </c>
      <c r="B16" s="45"/>
      <c r="C16" s="45"/>
      <c r="D16" s="45">
        <v>0</v>
      </c>
      <c r="E16" s="45"/>
      <c r="F16" s="45"/>
      <c r="G16" s="45">
        <v>0</v>
      </c>
    </row>
    <row r="17" spans="1:7" s="46" customFormat="1">
      <c r="A17" s="43" t="s">
        <v>101</v>
      </c>
      <c r="B17" s="45"/>
      <c r="C17" s="45"/>
      <c r="D17" s="45">
        <v>0</v>
      </c>
      <c r="E17" s="45"/>
      <c r="F17" s="45"/>
      <c r="G17" s="45">
        <v>0</v>
      </c>
    </row>
    <row r="18" spans="1:7">
      <c r="A18" s="47" t="s">
        <v>102</v>
      </c>
      <c r="B18" s="48"/>
      <c r="C18" s="48"/>
      <c r="D18" s="48"/>
      <c r="E18" s="48"/>
      <c r="F18" s="48"/>
      <c r="G18" s="48"/>
    </row>
    <row r="19" spans="1:7" s="46" customFormat="1">
      <c r="A19" s="49" t="s">
        <v>103</v>
      </c>
      <c r="B19" s="50">
        <f>SUM(B20:GASTO_E_FIN_01)</f>
        <v>0</v>
      </c>
      <c r="C19" s="50">
        <f>SUM(C20:GASTO_E_FIN_02)</f>
        <v>4064044.07</v>
      </c>
      <c r="D19" s="50">
        <f>SUM(D20:GASTO_E_FIN_03)</f>
        <v>4064044.07</v>
      </c>
      <c r="E19" s="50">
        <f>SUM(E20:GASTO_E_FIN_04)</f>
        <v>2434331.6</v>
      </c>
      <c r="F19" s="50">
        <f>SUM(F20:GASTO_E_FIN_05)</f>
        <v>1644417.43</v>
      </c>
      <c r="G19" s="50">
        <f>SUM(G20:GASTO_E_FIN_06)</f>
        <v>1629712.47</v>
      </c>
    </row>
    <row r="20" spans="1:7" s="46" customFormat="1">
      <c r="A20" s="43" t="s">
        <v>94</v>
      </c>
      <c r="B20" s="45">
        <v>0</v>
      </c>
      <c r="C20" s="44">
        <v>4064044.07</v>
      </c>
      <c r="D20" s="44">
        <v>4064044.07</v>
      </c>
      <c r="E20" s="44">
        <v>2434331.6</v>
      </c>
      <c r="F20" s="44">
        <v>1644417.43</v>
      </c>
      <c r="G20" s="44">
        <v>1629712.47</v>
      </c>
    </row>
    <row r="21" spans="1:7" s="46" customFormat="1">
      <c r="A21" s="43" t="s">
        <v>95</v>
      </c>
      <c r="B21" s="45"/>
      <c r="C21" s="45"/>
      <c r="D21" s="45">
        <v>0</v>
      </c>
      <c r="E21" s="45"/>
      <c r="F21" s="45"/>
      <c r="G21" s="45">
        <v>0</v>
      </c>
    </row>
    <row r="22" spans="1:7" s="46" customFormat="1">
      <c r="A22" s="43" t="s">
        <v>96</v>
      </c>
      <c r="B22" s="45"/>
      <c r="C22" s="45"/>
      <c r="D22" s="45">
        <v>0</v>
      </c>
      <c r="E22" s="45"/>
      <c r="F22" s="45"/>
      <c r="G22" s="45">
        <v>0</v>
      </c>
    </row>
    <row r="23" spans="1:7" s="46" customFormat="1">
      <c r="A23" s="43" t="s">
        <v>97</v>
      </c>
      <c r="B23" s="45"/>
      <c r="C23" s="45"/>
      <c r="D23" s="45">
        <v>0</v>
      </c>
      <c r="E23" s="45"/>
      <c r="F23" s="45"/>
      <c r="G23" s="45">
        <v>0</v>
      </c>
    </row>
    <row r="24" spans="1:7" s="46" customFormat="1">
      <c r="A24" s="43" t="s">
        <v>98</v>
      </c>
      <c r="B24" s="45"/>
      <c r="C24" s="45"/>
      <c r="D24" s="45">
        <v>0</v>
      </c>
      <c r="E24" s="45"/>
      <c r="F24" s="45"/>
      <c r="G24" s="45">
        <v>0</v>
      </c>
    </row>
    <row r="25" spans="1:7" s="46" customFormat="1">
      <c r="A25" s="43" t="s">
        <v>99</v>
      </c>
      <c r="B25" s="45"/>
      <c r="C25" s="45"/>
      <c r="D25" s="45">
        <v>0</v>
      </c>
      <c r="E25" s="45"/>
      <c r="F25" s="45"/>
      <c r="G25" s="45">
        <v>0</v>
      </c>
    </row>
    <row r="26" spans="1:7" s="46" customFormat="1">
      <c r="A26" s="43" t="s">
        <v>100</v>
      </c>
      <c r="B26" s="45"/>
      <c r="C26" s="45"/>
      <c r="D26" s="45">
        <v>0</v>
      </c>
      <c r="E26" s="45"/>
      <c r="F26" s="45"/>
      <c r="G26" s="45">
        <v>0</v>
      </c>
    </row>
    <row r="27" spans="1:7" s="46" customFormat="1">
      <c r="A27" s="43" t="s">
        <v>101</v>
      </c>
      <c r="B27" s="45"/>
      <c r="C27" s="45"/>
      <c r="D27" s="45">
        <v>0</v>
      </c>
      <c r="E27" s="45"/>
      <c r="F27" s="45"/>
      <c r="G27" s="45">
        <v>0</v>
      </c>
    </row>
    <row r="28" spans="1:7">
      <c r="A28" s="47" t="s">
        <v>102</v>
      </c>
      <c r="B28" s="48"/>
      <c r="C28" s="48"/>
      <c r="D28" s="48"/>
      <c r="E28" s="48"/>
      <c r="F28" s="48"/>
      <c r="G28" s="48"/>
    </row>
    <row r="29" spans="1:7">
      <c r="A29" s="49" t="s">
        <v>87</v>
      </c>
      <c r="B29" s="50">
        <f>GASTO_NE_T1+GASTO_E_T1</f>
        <v>200291855.06999999</v>
      </c>
      <c r="C29" s="50">
        <f>GASTO_NE_T2+GASTO_E_T2</f>
        <v>90746673.169999987</v>
      </c>
      <c r="D29" s="50">
        <f>GASTO_NE_T3+GASTO_E_T3</f>
        <v>291038528.23999995</v>
      </c>
      <c r="E29" s="50">
        <f>GASTO_NE_T4+GASTO_E_T4</f>
        <v>223606230.56999999</v>
      </c>
      <c r="F29" s="50">
        <f>GASTO_NE_T5+GASTO_E_T5</f>
        <v>217128807.26000002</v>
      </c>
      <c r="G29" s="50">
        <f>GASTO_NE_T6+GASTO_E_T6</f>
        <v>67432297.670000002</v>
      </c>
    </row>
    <row r="30" spans="1:7">
      <c r="A30" s="51"/>
      <c r="B30" s="23"/>
      <c r="C30" s="23"/>
      <c r="D30" s="23"/>
      <c r="E30" s="23"/>
      <c r="F30" s="23"/>
      <c r="G30" s="23"/>
    </row>
    <row r="31" spans="1:7">
      <c r="A31" s="5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 IX9:JC29 ST9:SY29 ACP9:ACU29 AML9:AMQ29 AWH9:AWM29 BGD9:BGI29 BPZ9:BQE29 BZV9:CAA29 CJR9:CJW29 CTN9:CTS29 DDJ9:DDO29 DNF9:DNK29 DXB9:DXG29 EGX9:EHC29 EQT9:EQY29 FAP9:FAU29 FKL9:FKQ29 FUH9:FUM29 GED9:GEI29 GNZ9:GOE29 GXV9:GYA29 HHR9:HHW29 HRN9:HRS29 IBJ9:IBO29 ILF9:ILK29 IVB9:IVG29 JEX9:JFC29 JOT9:JOY29 JYP9:JYU29 KIL9:KIQ29 KSH9:KSM29 LCD9:LCI29 LLZ9:LME29 LVV9:LWA29 MFR9:MFW29 MPN9:MPS29 MZJ9:MZO29 NJF9:NJK29 NTB9:NTG29 OCX9:ODC29 OMT9:OMY29 OWP9:OWU29 PGL9:PGQ29 PQH9:PQM29 QAD9:QAI29 QJZ9:QKE29 QTV9:QUA29 RDR9:RDW29 RNN9:RNS29 RXJ9:RXO29 SHF9:SHK29 SRB9:SRG29 TAX9:TBC29 TKT9:TKY29 TUP9:TUU29 UEL9:UEQ29 UOH9:UOM29 UYD9:UYI29 VHZ9:VIE29 VRV9:VSA29 WBR9:WBW29 WLN9:WLS29 WVJ9:WVO29 B65545:G65565 IX65545:JC65565 ST65545:SY65565 ACP65545:ACU65565 AML65545:AMQ65565 AWH65545:AWM65565 BGD65545:BGI65565 BPZ65545:BQE65565 BZV65545:CAA65565 CJR65545:CJW65565 CTN65545:CTS65565 DDJ65545:DDO65565 DNF65545:DNK65565 DXB65545:DXG65565 EGX65545:EHC65565 EQT65545:EQY65565 FAP65545:FAU65565 FKL65545:FKQ65565 FUH65545:FUM65565 GED65545:GEI65565 GNZ65545:GOE65565 GXV65545:GYA65565 HHR65545:HHW65565 HRN65545:HRS65565 IBJ65545:IBO65565 ILF65545:ILK65565 IVB65545:IVG65565 JEX65545:JFC65565 JOT65545:JOY65565 JYP65545:JYU65565 KIL65545:KIQ65565 KSH65545:KSM65565 LCD65545:LCI65565 LLZ65545:LME65565 LVV65545:LWA65565 MFR65545:MFW65565 MPN65545:MPS65565 MZJ65545:MZO65565 NJF65545:NJK65565 NTB65545:NTG65565 OCX65545:ODC65565 OMT65545:OMY65565 OWP65545:OWU65565 PGL65545:PGQ65565 PQH65545:PQM65565 QAD65545:QAI65565 QJZ65545:QKE65565 QTV65545:QUA65565 RDR65545:RDW65565 RNN65545:RNS65565 RXJ65545:RXO65565 SHF65545:SHK65565 SRB65545:SRG65565 TAX65545:TBC65565 TKT65545:TKY65565 TUP65545:TUU65565 UEL65545:UEQ65565 UOH65545:UOM65565 UYD65545:UYI65565 VHZ65545:VIE65565 VRV65545:VSA65565 WBR65545:WBW65565 WLN65545:WLS65565 WVJ65545:WVO65565 B131081:G131101 IX131081:JC131101 ST131081:SY131101 ACP131081:ACU131101 AML131081:AMQ131101 AWH131081:AWM131101 BGD131081:BGI131101 BPZ131081:BQE131101 BZV131081:CAA131101 CJR131081:CJW131101 CTN131081:CTS131101 DDJ131081:DDO131101 DNF131081:DNK131101 DXB131081:DXG131101 EGX131081:EHC131101 EQT131081:EQY131101 FAP131081:FAU131101 FKL131081:FKQ131101 FUH131081:FUM131101 GED131081:GEI131101 GNZ131081:GOE131101 GXV131081:GYA131101 HHR131081:HHW131101 HRN131081:HRS131101 IBJ131081:IBO131101 ILF131081:ILK131101 IVB131081:IVG131101 JEX131081:JFC131101 JOT131081:JOY131101 JYP131081:JYU131101 KIL131081:KIQ131101 KSH131081:KSM131101 LCD131081:LCI131101 LLZ131081:LME131101 LVV131081:LWA131101 MFR131081:MFW131101 MPN131081:MPS131101 MZJ131081:MZO131101 NJF131081:NJK131101 NTB131081:NTG131101 OCX131081:ODC131101 OMT131081:OMY131101 OWP131081:OWU131101 PGL131081:PGQ131101 PQH131081:PQM131101 QAD131081:QAI131101 QJZ131081:QKE131101 QTV131081:QUA131101 RDR131081:RDW131101 RNN131081:RNS131101 RXJ131081:RXO131101 SHF131081:SHK131101 SRB131081:SRG131101 TAX131081:TBC131101 TKT131081:TKY131101 TUP131081:TUU131101 UEL131081:UEQ131101 UOH131081:UOM131101 UYD131081:UYI131101 VHZ131081:VIE131101 VRV131081:VSA131101 WBR131081:WBW131101 WLN131081:WLS131101 WVJ131081:WVO131101 B196617:G196637 IX196617:JC196637 ST196617:SY196637 ACP196617:ACU196637 AML196617:AMQ196637 AWH196617:AWM196637 BGD196617:BGI196637 BPZ196617:BQE196637 BZV196617:CAA196637 CJR196617:CJW196637 CTN196617:CTS196637 DDJ196617:DDO196637 DNF196617:DNK196637 DXB196617:DXG196637 EGX196617:EHC196637 EQT196617:EQY196637 FAP196617:FAU196637 FKL196617:FKQ196637 FUH196617:FUM196637 GED196617:GEI196637 GNZ196617:GOE196637 GXV196617:GYA196637 HHR196617:HHW196637 HRN196617:HRS196637 IBJ196617:IBO196637 ILF196617:ILK196637 IVB196617:IVG196637 JEX196617:JFC196637 JOT196617:JOY196637 JYP196617:JYU196637 KIL196617:KIQ196637 KSH196617:KSM196637 LCD196617:LCI196637 LLZ196617:LME196637 LVV196617:LWA196637 MFR196617:MFW196637 MPN196617:MPS196637 MZJ196617:MZO196637 NJF196617:NJK196637 NTB196617:NTG196637 OCX196617:ODC196637 OMT196617:OMY196637 OWP196617:OWU196637 PGL196617:PGQ196637 PQH196617:PQM196637 QAD196617:QAI196637 QJZ196617:QKE196637 QTV196617:QUA196637 RDR196617:RDW196637 RNN196617:RNS196637 RXJ196617:RXO196637 SHF196617:SHK196637 SRB196617:SRG196637 TAX196617:TBC196637 TKT196617:TKY196637 TUP196617:TUU196637 UEL196617:UEQ196637 UOH196617:UOM196637 UYD196617:UYI196637 VHZ196617:VIE196637 VRV196617:VSA196637 WBR196617:WBW196637 WLN196617:WLS196637 WVJ196617:WVO196637 B262153:G262173 IX262153:JC262173 ST262153:SY262173 ACP262153:ACU262173 AML262153:AMQ262173 AWH262153:AWM262173 BGD262153:BGI262173 BPZ262153:BQE262173 BZV262153:CAA262173 CJR262153:CJW262173 CTN262153:CTS262173 DDJ262153:DDO262173 DNF262153:DNK262173 DXB262153:DXG262173 EGX262153:EHC262173 EQT262153:EQY262173 FAP262153:FAU262173 FKL262153:FKQ262173 FUH262153:FUM262173 GED262153:GEI262173 GNZ262153:GOE262173 GXV262153:GYA262173 HHR262153:HHW262173 HRN262153:HRS262173 IBJ262153:IBO262173 ILF262153:ILK262173 IVB262153:IVG262173 JEX262153:JFC262173 JOT262153:JOY262173 JYP262153:JYU262173 KIL262153:KIQ262173 KSH262153:KSM262173 LCD262153:LCI262173 LLZ262153:LME262173 LVV262153:LWA262173 MFR262153:MFW262173 MPN262153:MPS262173 MZJ262153:MZO262173 NJF262153:NJK262173 NTB262153:NTG262173 OCX262153:ODC262173 OMT262153:OMY262173 OWP262153:OWU262173 PGL262153:PGQ262173 PQH262153:PQM262173 QAD262153:QAI262173 QJZ262153:QKE262173 QTV262153:QUA262173 RDR262153:RDW262173 RNN262153:RNS262173 RXJ262153:RXO262173 SHF262153:SHK262173 SRB262153:SRG262173 TAX262153:TBC262173 TKT262153:TKY262173 TUP262153:TUU262173 UEL262153:UEQ262173 UOH262153:UOM262173 UYD262153:UYI262173 VHZ262153:VIE262173 VRV262153:VSA262173 WBR262153:WBW262173 WLN262153:WLS262173 WVJ262153:WVO262173 B327689:G327709 IX327689:JC327709 ST327689:SY327709 ACP327689:ACU327709 AML327689:AMQ327709 AWH327689:AWM327709 BGD327689:BGI327709 BPZ327689:BQE327709 BZV327689:CAA327709 CJR327689:CJW327709 CTN327689:CTS327709 DDJ327689:DDO327709 DNF327689:DNK327709 DXB327689:DXG327709 EGX327689:EHC327709 EQT327689:EQY327709 FAP327689:FAU327709 FKL327689:FKQ327709 FUH327689:FUM327709 GED327689:GEI327709 GNZ327689:GOE327709 GXV327689:GYA327709 HHR327689:HHW327709 HRN327689:HRS327709 IBJ327689:IBO327709 ILF327689:ILK327709 IVB327689:IVG327709 JEX327689:JFC327709 JOT327689:JOY327709 JYP327689:JYU327709 KIL327689:KIQ327709 KSH327689:KSM327709 LCD327689:LCI327709 LLZ327689:LME327709 LVV327689:LWA327709 MFR327689:MFW327709 MPN327689:MPS327709 MZJ327689:MZO327709 NJF327689:NJK327709 NTB327689:NTG327709 OCX327689:ODC327709 OMT327689:OMY327709 OWP327689:OWU327709 PGL327689:PGQ327709 PQH327689:PQM327709 QAD327689:QAI327709 QJZ327689:QKE327709 QTV327689:QUA327709 RDR327689:RDW327709 RNN327689:RNS327709 RXJ327689:RXO327709 SHF327689:SHK327709 SRB327689:SRG327709 TAX327689:TBC327709 TKT327689:TKY327709 TUP327689:TUU327709 UEL327689:UEQ327709 UOH327689:UOM327709 UYD327689:UYI327709 VHZ327689:VIE327709 VRV327689:VSA327709 WBR327689:WBW327709 WLN327689:WLS327709 WVJ327689:WVO327709 B393225:G393245 IX393225:JC393245 ST393225:SY393245 ACP393225:ACU393245 AML393225:AMQ393245 AWH393225:AWM393245 BGD393225:BGI393245 BPZ393225:BQE393245 BZV393225:CAA393245 CJR393225:CJW393245 CTN393225:CTS393245 DDJ393225:DDO393245 DNF393225:DNK393245 DXB393225:DXG393245 EGX393225:EHC393245 EQT393225:EQY393245 FAP393225:FAU393245 FKL393225:FKQ393245 FUH393225:FUM393245 GED393225:GEI393245 GNZ393225:GOE393245 GXV393225:GYA393245 HHR393225:HHW393245 HRN393225:HRS393245 IBJ393225:IBO393245 ILF393225:ILK393245 IVB393225:IVG393245 JEX393225:JFC393245 JOT393225:JOY393245 JYP393225:JYU393245 KIL393225:KIQ393245 KSH393225:KSM393245 LCD393225:LCI393245 LLZ393225:LME393245 LVV393225:LWA393245 MFR393225:MFW393245 MPN393225:MPS393245 MZJ393225:MZO393245 NJF393225:NJK393245 NTB393225:NTG393245 OCX393225:ODC393245 OMT393225:OMY393245 OWP393225:OWU393245 PGL393225:PGQ393245 PQH393225:PQM393245 QAD393225:QAI393245 QJZ393225:QKE393245 QTV393225:QUA393245 RDR393225:RDW393245 RNN393225:RNS393245 RXJ393225:RXO393245 SHF393225:SHK393245 SRB393225:SRG393245 TAX393225:TBC393245 TKT393225:TKY393245 TUP393225:TUU393245 UEL393225:UEQ393245 UOH393225:UOM393245 UYD393225:UYI393245 VHZ393225:VIE393245 VRV393225:VSA393245 WBR393225:WBW393245 WLN393225:WLS393245 WVJ393225:WVO393245 B458761:G458781 IX458761:JC458781 ST458761:SY458781 ACP458761:ACU458781 AML458761:AMQ458781 AWH458761:AWM458781 BGD458761:BGI458781 BPZ458761:BQE458781 BZV458761:CAA458781 CJR458761:CJW458781 CTN458761:CTS458781 DDJ458761:DDO458781 DNF458761:DNK458781 DXB458761:DXG458781 EGX458761:EHC458781 EQT458761:EQY458781 FAP458761:FAU458781 FKL458761:FKQ458781 FUH458761:FUM458781 GED458761:GEI458781 GNZ458761:GOE458781 GXV458761:GYA458781 HHR458761:HHW458781 HRN458761:HRS458781 IBJ458761:IBO458781 ILF458761:ILK458781 IVB458761:IVG458781 JEX458761:JFC458781 JOT458761:JOY458781 JYP458761:JYU458781 KIL458761:KIQ458781 KSH458761:KSM458781 LCD458761:LCI458781 LLZ458761:LME458781 LVV458761:LWA458781 MFR458761:MFW458781 MPN458761:MPS458781 MZJ458761:MZO458781 NJF458761:NJK458781 NTB458761:NTG458781 OCX458761:ODC458781 OMT458761:OMY458781 OWP458761:OWU458781 PGL458761:PGQ458781 PQH458761:PQM458781 QAD458761:QAI458781 QJZ458761:QKE458781 QTV458761:QUA458781 RDR458761:RDW458781 RNN458761:RNS458781 RXJ458761:RXO458781 SHF458761:SHK458781 SRB458761:SRG458781 TAX458761:TBC458781 TKT458761:TKY458781 TUP458761:TUU458781 UEL458761:UEQ458781 UOH458761:UOM458781 UYD458761:UYI458781 VHZ458761:VIE458781 VRV458761:VSA458781 WBR458761:WBW458781 WLN458761:WLS458781 WVJ458761:WVO458781 B524297:G524317 IX524297:JC524317 ST524297:SY524317 ACP524297:ACU524317 AML524297:AMQ524317 AWH524297:AWM524317 BGD524297:BGI524317 BPZ524297:BQE524317 BZV524297:CAA524317 CJR524297:CJW524317 CTN524297:CTS524317 DDJ524297:DDO524317 DNF524297:DNK524317 DXB524297:DXG524317 EGX524297:EHC524317 EQT524297:EQY524317 FAP524297:FAU524317 FKL524297:FKQ524317 FUH524297:FUM524317 GED524297:GEI524317 GNZ524297:GOE524317 GXV524297:GYA524317 HHR524297:HHW524317 HRN524297:HRS524317 IBJ524297:IBO524317 ILF524297:ILK524317 IVB524297:IVG524317 JEX524297:JFC524317 JOT524297:JOY524317 JYP524297:JYU524317 KIL524297:KIQ524317 KSH524297:KSM524317 LCD524297:LCI524317 LLZ524297:LME524317 LVV524297:LWA524317 MFR524297:MFW524317 MPN524297:MPS524317 MZJ524297:MZO524317 NJF524297:NJK524317 NTB524297:NTG524317 OCX524297:ODC524317 OMT524297:OMY524317 OWP524297:OWU524317 PGL524297:PGQ524317 PQH524297:PQM524317 QAD524297:QAI524317 QJZ524297:QKE524317 QTV524297:QUA524317 RDR524297:RDW524317 RNN524297:RNS524317 RXJ524297:RXO524317 SHF524297:SHK524317 SRB524297:SRG524317 TAX524297:TBC524317 TKT524297:TKY524317 TUP524297:TUU524317 UEL524297:UEQ524317 UOH524297:UOM524317 UYD524297:UYI524317 VHZ524297:VIE524317 VRV524297:VSA524317 WBR524297:WBW524317 WLN524297:WLS524317 WVJ524297:WVO524317 B589833:G589853 IX589833:JC589853 ST589833:SY589853 ACP589833:ACU589853 AML589833:AMQ589853 AWH589833:AWM589853 BGD589833:BGI589853 BPZ589833:BQE589853 BZV589833:CAA589853 CJR589833:CJW589853 CTN589833:CTS589853 DDJ589833:DDO589853 DNF589833:DNK589853 DXB589833:DXG589853 EGX589833:EHC589853 EQT589833:EQY589853 FAP589833:FAU589853 FKL589833:FKQ589853 FUH589833:FUM589853 GED589833:GEI589853 GNZ589833:GOE589853 GXV589833:GYA589853 HHR589833:HHW589853 HRN589833:HRS589853 IBJ589833:IBO589853 ILF589833:ILK589853 IVB589833:IVG589853 JEX589833:JFC589853 JOT589833:JOY589853 JYP589833:JYU589853 KIL589833:KIQ589853 KSH589833:KSM589853 LCD589833:LCI589853 LLZ589833:LME589853 LVV589833:LWA589853 MFR589833:MFW589853 MPN589833:MPS589853 MZJ589833:MZO589853 NJF589833:NJK589853 NTB589833:NTG589853 OCX589833:ODC589853 OMT589833:OMY589853 OWP589833:OWU589853 PGL589833:PGQ589853 PQH589833:PQM589853 QAD589833:QAI589853 QJZ589833:QKE589853 QTV589833:QUA589853 RDR589833:RDW589853 RNN589833:RNS589853 RXJ589833:RXO589853 SHF589833:SHK589853 SRB589833:SRG589853 TAX589833:TBC589853 TKT589833:TKY589853 TUP589833:TUU589853 UEL589833:UEQ589853 UOH589833:UOM589853 UYD589833:UYI589853 VHZ589833:VIE589853 VRV589833:VSA589853 WBR589833:WBW589853 WLN589833:WLS589853 WVJ589833:WVO589853 B655369:G655389 IX655369:JC655389 ST655369:SY655389 ACP655369:ACU655389 AML655369:AMQ655389 AWH655369:AWM655389 BGD655369:BGI655389 BPZ655369:BQE655389 BZV655369:CAA655389 CJR655369:CJW655389 CTN655369:CTS655389 DDJ655369:DDO655389 DNF655369:DNK655389 DXB655369:DXG655389 EGX655369:EHC655389 EQT655369:EQY655389 FAP655369:FAU655389 FKL655369:FKQ655389 FUH655369:FUM655389 GED655369:GEI655389 GNZ655369:GOE655389 GXV655369:GYA655389 HHR655369:HHW655389 HRN655369:HRS655389 IBJ655369:IBO655389 ILF655369:ILK655389 IVB655369:IVG655389 JEX655369:JFC655389 JOT655369:JOY655389 JYP655369:JYU655389 KIL655369:KIQ655389 KSH655369:KSM655389 LCD655369:LCI655389 LLZ655369:LME655389 LVV655369:LWA655389 MFR655369:MFW655389 MPN655369:MPS655389 MZJ655369:MZO655389 NJF655369:NJK655389 NTB655369:NTG655389 OCX655369:ODC655389 OMT655369:OMY655389 OWP655369:OWU655389 PGL655369:PGQ655389 PQH655369:PQM655389 QAD655369:QAI655389 QJZ655369:QKE655389 QTV655369:QUA655389 RDR655369:RDW655389 RNN655369:RNS655389 RXJ655369:RXO655389 SHF655369:SHK655389 SRB655369:SRG655389 TAX655369:TBC655389 TKT655369:TKY655389 TUP655369:TUU655389 UEL655369:UEQ655389 UOH655369:UOM655389 UYD655369:UYI655389 VHZ655369:VIE655389 VRV655369:VSA655389 WBR655369:WBW655389 WLN655369:WLS655389 WVJ655369:WVO655389 B720905:G720925 IX720905:JC720925 ST720905:SY720925 ACP720905:ACU720925 AML720905:AMQ720925 AWH720905:AWM720925 BGD720905:BGI720925 BPZ720905:BQE720925 BZV720905:CAA720925 CJR720905:CJW720925 CTN720905:CTS720925 DDJ720905:DDO720925 DNF720905:DNK720925 DXB720905:DXG720925 EGX720905:EHC720925 EQT720905:EQY720925 FAP720905:FAU720925 FKL720905:FKQ720925 FUH720905:FUM720925 GED720905:GEI720925 GNZ720905:GOE720925 GXV720905:GYA720925 HHR720905:HHW720925 HRN720905:HRS720925 IBJ720905:IBO720925 ILF720905:ILK720925 IVB720905:IVG720925 JEX720905:JFC720925 JOT720905:JOY720925 JYP720905:JYU720925 KIL720905:KIQ720925 KSH720905:KSM720925 LCD720905:LCI720925 LLZ720905:LME720925 LVV720905:LWA720925 MFR720905:MFW720925 MPN720905:MPS720925 MZJ720905:MZO720925 NJF720905:NJK720925 NTB720905:NTG720925 OCX720905:ODC720925 OMT720905:OMY720925 OWP720905:OWU720925 PGL720905:PGQ720925 PQH720905:PQM720925 QAD720905:QAI720925 QJZ720905:QKE720925 QTV720905:QUA720925 RDR720905:RDW720925 RNN720905:RNS720925 RXJ720905:RXO720925 SHF720905:SHK720925 SRB720905:SRG720925 TAX720905:TBC720925 TKT720905:TKY720925 TUP720905:TUU720925 UEL720905:UEQ720925 UOH720905:UOM720925 UYD720905:UYI720925 VHZ720905:VIE720925 VRV720905:VSA720925 WBR720905:WBW720925 WLN720905:WLS720925 WVJ720905:WVO720925 B786441:G786461 IX786441:JC786461 ST786441:SY786461 ACP786441:ACU786461 AML786441:AMQ786461 AWH786441:AWM786461 BGD786441:BGI786461 BPZ786441:BQE786461 BZV786441:CAA786461 CJR786441:CJW786461 CTN786441:CTS786461 DDJ786441:DDO786461 DNF786441:DNK786461 DXB786441:DXG786461 EGX786441:EHC786461 EQT786441:EQY786461 FAP786441:FAU786461 FKL786441:FKQ786461 FUH786441:FUM786461 GED786441:GEI786461 GNZ786441:GOE786461 GXV786441:GYA786461 HHR786441:HHW786461 HRN786441:HRS786461 IBJ786441:IBO786461 ILF786441:ILK786461 IVB786441:IVG786461 JEX786441:JFC786461 JOT786441:JOY786461 JYP786441:JYU786461 KIL786441:KIQ786461 KSH786441:KSM786461 LCD786441:LCI786461 LLZ786441:LME786461 LVV786441:LWA786461 MFR786441:MFW786461 MPN786441:MPS786461 MZJ786441:MZO786461 NJF786441:NJK786461 NTB786441:NTG786461 OCX786441:ODC786461 OMT786441:OMY786461 OWP786441:OWU786461 PGL786441:PGQ786461 PQH786441:PQM786461 QAD786441:QAI786461 QJZ786441:QKE786461 QTV786441:QUA786461 RDR786441:RDW786461 RNN786441:RNS786461 RXJ786441:RXO786461 SHF786441:SHK786461 SRB786441:SRG786461 TAX786441:TBC786461 TKT786441:TKY786461 TUP786441:TUU786461 UEL786441:UEQ786461 UOH786441:UOM786461 UYD786441:UYI786461 VHZ786441:VIE786461 VRV786441:VSA786461 WBR786441:WBW786461 WLN786441:WLS786461 WVJ786441:WVO786461 B851977:G851997 IX851977:JC851997 ST851977:SY851997 ACP851977:ACU851997 AML851977:AMQ851997 AWH851977:AWM851997 BGD851977:BGI851997 BPZ851977:BQE851997 BZV851977:CAA851997 CJR851977:CJW851997 CTN851977:CTS851997 DDJ851977:DDO851997 DNF851977:DNK851997 DXB851977:DXG851997 EGX851977:EHC851997 EQT851977:EQY851997 FAP851977:FAU851997 FKL851977:FKQ851997 FUH851977:FUM851997 GED851977:GEI851997 GNZ851977:GOE851997 GXV851977:GYA851997 HHR851977:HHW851997 HRN851977:HRS851997 IBJ851977:IBO851997 ILF851977:ILK851997 IVB851977:IVG851997 JEX851977:JFC851997 JOT851977:JOY851997 JYP851977:JYU851997 KIL851977:KIQ851997 KSH851977:KSM851997 LCD851977:LCI851997 LLZ851977:LME851997 LVV851977:LWA851997 MFR851977:MFW851997 MPN851977:MPS851997 MZJ851977:MZO851997 NJF851977:NJK851997 NTB851977:NTG851997 OCX851977:ODC851997 OMT851977:OMY851997 OWP851977:OWU851997 PGL851977:PGQ851997 PQH851977:PQM851997 QAD851977:QAI851997 QJZ851977:QKE851997 QTV851977:QUA851997 RDR851977:RDW851997 RNN851977:RNS851997 RXJ851977:RXO851997 SHF851977:SHK851997 SRB851977:SRG851997 TAX851977:TBC851997 TKT851977:TKY851997 TUP851977:TUU851997 UEL851977:UEQ851997 UOH851977:UOM851997 UYD851977:UYI851997 VHZ851977:VIE851997 VRV851977:VSA851997 WBR851977:WBW851997 WLN851977:WLS851997 WVJ851977:WVO851997 B917513:G917533 IX917513:JC917533 ST917513:SY917533 ACP917513:ACU917533 AML917513:AMQ917533 AWH917513:AWM917533 BGD917513:BGI917533 BPZ917513:BQE917533 BZV917513:CAA917533 CJR917513:CJW917533 CTN917513:CTS917533 DDJ917513:DDO917533 DNF917513:DNK917533 DXB917513:DXG917533 EGX917513:EHC917533 EQT917513:EQY917533 FAP917513:FAU917533 FKL917513:FKQ917533 FUH917513:FUM917533 GED917513:GEI917533 GNZ917513:GOE917533 GXV917513:GYA917533 HHR917513:HHW917533 HRN917513:HRS917533 IBJ917513:IBO917533 ILF917513:ILK917533 IVB917513:IVG917533 JEX917513:JFC917533 JOT917513:JOY917533 JYP917513:JYU917533 KIL917513:KIQ917533 KSH917513:KSM917533 LCD917513:LCI917533 LLZ917513:LME917533 LVV917513:LWA917533 MFR917513:MFW917533 MPN917513:MPS917533 MZJ917513:MZO917533 NJF917513:NJK917533 NTB917513:NTG917533 OCX917513:ODC917533 OMT917513:OMY917533 OWP917513:OWU917533 PGL917513:PGQ917533 PQH917513:PQM917533 QAD917513:QAI917533 QJZ917513:QKE917533 QTV917513:QUA917533 RDR917513:RDW917533 RNN917513:RNS917533 RXJ917513:RXO917533 SHF917513:SHK917533 SRB917513:SRG917533 TAX917513:TBC917533 TKT917513:TKY917533 TUP917513:TUU917533 UEL917513:UEQ917533 UOH917513:UOM917533 UYD917513:UYI917533 VHZ917513:VIE917533 VRV917513:VSA917533 WBR917513:WBW917533 WLN917513:WLS917533 WVJ917513:WVO917533 B983049:G983069 IX983049:JC983069 ST983049:SY983069 ACP983049:ACU983069 AML983049:AMQ983069 AWH983049:AWM983069 BGD983049:BGI983069 BPZ983049:BQE983069 BZV983049:CAA983069 CJR983049:CJW983069 CTN983049:CTS983069 DDJ983049:DDO983069 DNF983049:DNK983069 DXB983049:DXG983069 EGX983049:EHC983069 EQT983049:EQY983069 FAP983049:FAU983069 FKL983049:FKQ983069 FUH983049:FUM983069 GED983049:GEI983069 GNZ983049:GOE983069 GXV983049:GYA983069 HHR983049:HHW983069 HRN983049:HRS983069 IBJ983049:IBO983069 ILF983049:ILK983069 IVB983049:IVG983069 JEX983049:JFC983069 JOT983049:JOY983069 JYP983049:JYU983069 KIL983049:KIQ983069 KSH983049:KSM983069 LCD983049:LCI983069 LLZ983049:LME983069 LVV983049:LWA983069 MFR983049:MFW983069 MPN983049:MPS983069 MZJ983049:MZO983069 NJF983049:NJK983069 NTB983049:NTG983069 OCX983049:ODC983069 OMT983049:OMY983069 OWP983049:OWU983069 PGL983049:PGQ983069 PQH983049:PQM983069 QAD983049:QAI983069 QJZ983049:QKE983069 QTV983049:QUA983069 RDR983049:RDW983069 RNN983049:RNS983069 RXJ983049:RXO983069 SHF983049:SHK983069 SRB983049:SRG983069 TAX983049:TBC983069 TKT983049:TKY983069 TUP983049:TUU983069 UEL983049:UEQ983069 UOH983049:UOM983069 UYD983049:UYI983069 VHZ983049:VIE983069 VRV983049:VSA983069 WBR983049:WBW983069 WLN983049:WLS983069 WVJ983049:WVO98306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workbookViewId="0">
      <selection activeCell="A13" sqref="A13"/>
    </sheetView>
  </sheetViews>
  <sheetFormatPr baseColWidth="10" defaultRowHeight="12.75"/>
  <cols>
    <col min="1" max="1" width="59" style="3" bestFit="1" customWidth="1"/>
    <col min="2" max="2" width="13.28515625" style="3" bestFit="1" customWidth="1"/>
    <col min="3" max="3" width="12.28515625" style="3" bestFit="1" customWidth="1"/>
    <col min="4" max="7" width="13.28515625" style="3" bestFit="1" customWidth="1"/>
    <col min="8" max="16384" width="11.42578125" style="3"/>
  </cols>
  <sheetData>
    <row r="1" spans="1:7">
      <c r="A1" s="54" t="s">
        <v>104</v>
      </c>
      <c r="B1" s="55"/>
      <c r="C1" s="55"/>
      <c r="D1" s="55"/>
      <c r="E1" s="55"/>
      <c r="F1" s="55"/>
      <c r="G1" s="55"/>
    </row>
    <row r="2" spans="1:7">
      <c r="A2" s="26" t="str">
        <f>ENTE_PUBLICO_A</f>
        <v>Comité Municipal de Agua Potable y Alcantarillado de Salamanca, Gto., Gobierno del Estado de Guanajuato (a)</v>
      </c>
      <c r="B2" s="27"/>
      <c r="C2" s="27"/>
      <c r="D2" s="27"/>
      <c r="E2" s="27"/>
      <c r="F2" s="27"/>
      <c r="G2" s="28"/>
    </row>
    <row r="3" spans="1:7">
      <c r="A3" s="29" t="s">
        <v>105</v>
      </c>
      <c r="B3" s="30"/>
      <c r="C3" s="30"/>
      <c r="D3" s="30"/>
      <c r="E3" s="30"/>
      <c r="F3" s="30"/>
      <c r="G3" s="31"/>
    </row>
    <row r="4" spans="1:7">
      <c r="A4" s="29" t="s">
        <v>106</v>
      </c>
      <c r="B4" s="30"/>
      <c r="C4" s="30"/>
      <c r="D4" s="30"/>
      <c r="E4" s="30"/>
      <c r="F4" s="30"/>
      <c r="G4" s="31"/>
    </row>
    <row r="5" spans="1:7">
      <c r="A5" s="32" t="str">
        <f>TRIMESTRE</f>
        <v>Del 1 de enero al 31 de diciembre de 2018 (b)</v>
      </c>
      <c r="B5" s="33"/>
      <c r="C5" s="33"/>
      <c r="D5" s="33"/>
      <c r="E5" s="33"/>
      <c r="F5" s="33"/>
      <c r="G5" s="34"/>
    </row>
    <row r="6" spans="1:7">
      <c r="A6" s="35" t="s">
        <v>3</v>
      </c>
      <c r="B6" s="36"/>
      <c r="C6" s="36"/>
      <c r="D6" s="36"/>
      <c r="E6" s="36"/>
      <c r="F6" s="36"/>
      <c r="G6" s="37"/>
    </row>
    <row r="7" spans="1:7">
      <c r="A7" s="30" t="s">
        <v>4</v>
      </c>
      <c r="B7" s="35" t="s">
        <v>5</v>
      </c>
      <c r="C7" s="36"/>
      <c r="D7" s="36"/>
      <c r="E7" s="36"/>
      <c r="F7" s="37"/>
      <c r="G7" s="9" t="s">
        <v>107</v>
      </c>
    </row>
    <row r="8" spans="1:7" ht="38.25">
      <c r="A8" s="30"/>
      <c r="B8" s="40" t="s">
        <v>7</v>
      </c>
      <c r="C8" s="10" t="s">
        <v>108</v>
      </c>
      <c r="D8" s="40" t="s">
        <v>9</v>
      </c>
      <c r="E8" s="40" t="s">
        <v>10</v>
      </c>
      <c r="F8" s="56" t="s">
        <v>92</v>
      </c>
      <c r="G8" s="8"/>
    </row>
    <row r="9" spans="1:7">
      <c r="A9" s="41" t="s">
        <v>109</v>
      </c>
      <c r="B9" s="57">
        <f t="shared" ref="B9:G9" si="0">SUM(B10,B19,B27,B37)</f>
        <v>200291855.06999999</v>
      </c>
      <c r="C9" s="57">
        <f t="shared" si="0"/>
        <v>86682629.099999994</v>
      </c>
      <c r="D9" s="57">
        <f t="shared" si="0"/>
        <v>286974484.17000002</v>
      </c>
      <c r="E9" s="57">
        <f t="shared" si="0"/>
        <v>221171898.97</v>
      </c>
      <c r="F9" s="57">
        <f t="shared" si="0"/>
        <v>215484389.82999998</v>
      </c>
      <c r="G9" s="57">
        <f t="shared" si="0"/>
        <v>65802585.200000003</v>
      </c>
    </row>
    <row r="10" spans="1:7">
      <c r="A10" s="58" t="s">
        <v>110</v>
      </c>
      <c r="B10" s="59">
        <f t="shared" ref="B10:G10" si="1">SUM(B11:B18)</f>
        <v>0</v>
      </c>
      <c r="C10" s="59">
        <f t="shared" si="1"/>
        <v>0</v>
      </c>
      <c r="D10" s="59">
        <f t="shared" si="1"/>
        <v>0</v>
      </c>
      <c r="E10" s="59">
        <f t="shared" si="1"/>
        <v>0</v>
      </c>
      <c r="F10" s="59">
        <f t="shared" si="1"/>
        <v>0</v>
      </c>
      <c r="G10" s="59">
        <f t="shared" si="1"/>
        <v>0</v>
      </c>
    </row>
    <row r="11" spans="1:7">
      <c r="A11" s="60" t="s">
        <v>111</v>
      </c>
      <c r="B11" s="59"/>
      <c r="C11" s="59"/>
      <c r="D11" s="59">
        <v>0</v>
      </c>
      <c r="E11" s="59"/>
      <c r="F11" s="59"/>
      <c r="G11" s="59">
        <v>0</v>
      </c>
    </row>
    <row r="12" spans="1:7">
      <c r="A12" s="60" t="s">
        <v>112</v>
      </c>
      <c r="B12" s="59"/>
      <c r="C12" s="59"/>
      <c r="D12" s="59">
        <v>0</v>
      </c>
      <c r="E12" s="59"/>
      <c r="F12" s="59"/>
      <c r="G12" s="59">
        <v>0</v>
      </c>
    </row>
    <row r="13" spans="1:7">
      <c r="A13" s="60" t="s">
        <v>113</v>
      </c>
      <c r="B13" s="59"/>
      <c r="C13" s="59"/>
      <c r="D13" s="59">
        <v>0</v>
      </c>
      <c r="E13" s="59"/>
      <c r="F13" s="59"/>
      <c r="G13" s="59">
        <v>0</v>
      </c>
    </row>
    <row r="14" spans="1:7">
      <c r="A14" s="60" t="s">
        <v>114</v>
      </c>
      <c r="B14" s="59"/>
      <c r="C14" s="59"/>
      <c r="D14" s="59">
        <v>0</v>
      </c>
      <c r="E14" s="59"/>
      <c r="F14" s="59"/>
      <c r="G14" s="59">
        <v>0</v>
      </c>
    </row>
    <row r="15" spans="1:7">
      <c r="A15" s="60" t="s">
        <v>115</v>
      </c>
      <c r="B15" s="59"/>
      <c r="C15" s="59"/>
      <c r="D15" s="59">
        <v>0</v>
      </c>
      <c r="E15" s="59"/>
      <c r="F15" s="59"/>
      <c r="G15" s="59">
        <v>0</v>
      </c>
    </row>
    <row r="16" spans="1:7">
      <c r="A16" s="60" t="s">
        <v>116</v>
      </c>
      <c r="B16" s="59"/>
      <c r="C16" s="59"/>
      <c r="D16" s="59">
        <v>0</v>
      </c>
      <c r="E16" s="59"/>
      <c r="F16" s="59"/>
      <c r="G16" s="59">
        <v>0</v>
      </c>
    </row>
    <row r="17" spans="1:7">
      <c r="A17" s="60" t="s">
        <v>117</v>
      </c>
      <c r="B17" s="59"/>
      <c r="C17" s="59"/>
      <c r="D17" s="59">
        <v>0</v>
      </c>
      <c r="E17" s="59"/>
      <c r="F17" s="59"/>
      <c r="G17" s="59">
        <v>0</v>
      </c>
    </row>
    <row r="18" spans="1:7">
      <c r="A18" s="60" t="s">
        <v>118</v>
      </c>
      <c r="B18" s="59"/>
      <c r="C18" s="59"/>
      <c r="D18" s="59">
        <v>0</v>
      </c>
      <c r="E18" s="59"/>
      <c r="F18" s="59"/>
      <c r="G18" s="59">
        <v>0</v>
      </c>
    </row>
    <row r="19" spans="1:7">
      <c r="A19" s="58" t="s">
        <v>119</v>
      </c>
      <c r="B19" s="59">
        <f t="shared" ref="B19:G19" si="2">SUM(B20:B26)</f>
        <v>200291855.06999999</v>
      </c>
      <c r="C19" s="59">
        <f t="shared" si="2"/>
        <v>86682629.099999994</v>
      </c>
      <c r="D19" s="59">
        <f t="shared" si="2"/>
        <v>286974484.17000002</v>
      </c>
      <c r="E19" s="59">
        <f t="shared" si="2"/>
        <v>221171898.97</v>
      </c>
      <c r="F19" s="59">
        <f t="shared" si="2"/>
        <v>215484389.82999998</v>
      </c>
      <c r="G19" s="59">
        <f t="shared" si="2"/>
        <v>65802585.200000003</v>
      </c>
    </row>
    <row r="20" spans="1:7">
      <c r="A20" s="60" t="s">
        <v>120</v>
      </c>
      <c r="B20" s="61">
        <v>36019040.43</v>
      </c>
      <c r="C20" s="61">
        <v>33724831.649999999</v>
      </c>
      <c r="D20" s="61">
        <v>69743872.079999998</v>
      </c>
      <c r="E20" s="61">
        <v>48887428.100000001</v>
      </c>
      <c r="F20" s="61">
        <v>47990723.039999999</v>
      </c>
      <c r="G20" s="61">
        <v>20856443.98</v>
      </c>
    </row>
    <row r="21" spans="1:7">
      <c r="A21" s="60" t="s">
        <v>121</v>
      </c>
      <c r="B21" s="61">
        <v>164272814.63999999</v>
      </c>
      <c r="C21" s="61">
        <v>52957797.450000003</v>
      </c>
      <c r="D21" s="61">
        <v>217230612.09</v>
      </c>
      <c r="E21" s="61">
        <v>172284470.87</v>
      </c>
      <c r="F21" s="61">
        <v>167493666.78999999</v>
      </c>
      <c r="G21" s="61">
        <v>44946141.219999999</v>
      </c>
    </row>
    <row r="22" spans="1:7">
      <c r="A22" s="60" t="s">
        <v>122</v>
      </c>
      <c r="B22" s="59"/>
      <c r="C22" s="59"/>
      <c r="D22" s="59">
        <v>0</v>
      </c>
      <c r="E22" s="59"/>
      <c r="F22" s="59"/>
      <c r="G22" s="59">
        <v>0</v>
      </c>
    </row>
    <row r="23" spans="1:7">
      <c r="A23" s="60" t="s">
        <v>123</v>
      </c>
      <c r="B23" s="59"/>
      <c r="C23" s="59"/>
      <c r="D23" s="59">
        <v>0</v>
      </c>
      <c r="E23" s="59"/>
      <c r="F23" s="59"/>
      <c r="G23" s="59">
        <v>0</v>
      </c>
    </row>
    <row r="24" spans="1:7">
      <c r="A24" s="60" t="s">
        <v>124</v>
      </c>
      <c r="B24" s="59"/>
      <c r="C24" s="59"/>
      <c r="D24" s="59">
        <v>0</v>
      </c>
      <c r="E24" s="59"/>
      <c r="F24" s="59"/>
      <c r="G24" s="59">
        <v>0</v>
      </c>
    </row>
    <row r="25" spans="1:7">
      <c r="A25" s="60" t="s">
        <v>125</v>
      </c>
      <c r="B25" s="59"/>
      <c r="C25" s="59"/>
      <c r="D25" s="59">
        <v>0</v>
      </c>
      <c r="E25" s="59"/>
      <c r="F25" s="59"/>
      <c r="G25" s="59">
        <v>0</v>
      </c>
    </row>
    <row r="26" spans="1:7">
      <c r="A26" s="60" t="s">
        <v>126</v>
      </c>
      <c r="B26" s="59"/>
      <c r="C26" s="59"/>
      <c r="D26" s="59">
        <v>0</v>
      </c>
      <c r="E26" s="59"/>
      <c r="F26" s="59"/>
      <c r="G26" s="59">
        <v>0</v>
      </c>
    </row>
    <row r="27" spans="1:7" ht="12.75" customHeight="1">
      <c r="A27" s="58" t="s">
        <v>127</v>
      </c>
      <c r="B27" s="59">
        <f t="shared" ref="B27:G27" si="3">SUM(B28:B36)</f>
        <v>0</v>
      </c>
      <c r="C27" s="59">
        <f t="shared" si="3"/>
        <v>0</v>
      </c>
      <c r="D27" s="59">
        <f t="shared" si="3"/>
        <v>0</v>
      </c>
      <c r="E27" s="59">
        <f t="shared" si="3"/>
        <v>0</v>
      </c>
      <c r="F27" s="59">
        <f t="shared" si="3"/>
        <v>0</v>
      </c>
      <c r="G27" s="59">
        <f t="shared" si="3"/>
        <v>0</v>
      </c>
    </row>
    <row r="28" spans="1:7" ht="12.75" customHeight="1">
      <c r="A28" s="62" t="s">
        <v>128</v>
      </c>
      <c r="B28" s="59"/>
      <c r="C28" s="59"/>
      <c r="D28" s="59">
        <v>0</v>
      </c>
      <c r="E28" s="59"/>
      <c r="F28" s="59"/>
      <c r="G28" s="59">
        <v>0</v>
      </c>
    </row>
    <row r="29" spans="1:7" ht="12.75" customHeight="1">
      <c r="A29" s="60" t="s">
        <v>129</v>
      </c>
      <c r="B29" s="59"/>
      <c r="C29" s="59"/>
      <c r="D29" s="59">
        <v>0</v>
      </c>
      <c r="E29" s="59"/>
      <c r="F29" s="59"/>
      <c r="G29" s="59">
        <v>0</v>
      </c>
    </row>
    <row r="30" spans="1:7" ht="12.75" customHeight="1">
      <c r="A30" s="60" t="s">
        <v>130</v>
      </c>
      <c r="B30" s="59"/>
      <c r="C30" s="59"/>
      <c r="D30" s="59">
        <v>0</v>
      </c>
      <c r="E30" s="59"/>
      <c r="F30" s="59"/>
      <c r="G30" s="59">
        <v>0</v>
      </c>
    </row>
    <row r="31" spans="1:7" ht="12.75" customHeight="1">
      <c r="A31" s="60" t="s">
        <v>131</v>
      </c>
      <c r="B31" s="59"/>
      <c r="C31" s="59"/>
      <c r="D31" s="59">
        <v>0</v>
      </c>
      <c r="E31" s="59"/>
      <c r="F31" s="59"/>
      <c r="G31" s="59">
        <v>0</v>
      </c>
    </row>
    <row r="32" spans="1:7" ht="12.75" customHeight="1">
      <c r="A32" s="60" t="s">
        <v>132</v>
      </c>
      <c r="B32" s="59"/>
      <c r="C32" s="59"/>
      <c r="D32" s="59">
        <v>0</v>
      </c>
      <c r="E32" s="59"/>
      <c r="F32" s="59"/>
      <c r="G32" s="59">
        <v>0</v>
      </c>
    </row>
    <row r="33" spans="1:7" ht="12.75" customHeight="1">
      <c r="A33" s="60" t="s">
        <v>133</v>
      </c>
      <c r="B33" s="59"/>
      <c r="C33" s="59"/>
      <c r="D33" s="59">
        <v>0</v>
      </c>
      <c r="E33" s="59"/>
      <c r="F33" s="59"/>
      <c r="G33" s="59">
        <v>0</v>
      </c>
    </row>
    <row r="34" spans="1:7" ht="12.75" customHeight="1">
      <c r="A34" s="60" t="s">
        <v>134</v>
      </c>
      <c r="B34" s="59"/>
      <c r="C34" s="59"/>
      <c r="D34" s="59">
        <v>0</v>
      </c>
      <c r="E34" s="59"/>
      <c r="F34" s="59"/>
      <c r="G34" s="59">
        <v>0</v>
      </c>
    </row>
    <row r="35" spans="1:7" ht="12.75" customHeight="1">
      <c r="A35" s="60" t="s">
        <v>135</v>
      </c>
      <c r="B35" s="59"/>
      <c r="C35" s="59"/>
      <c r="D35" s="59">
        <v>0</v>
      </c>
      <c r="E35" s="59"/>
      <c r="F35" s="59"/>
      <c r="G35" s="59">
        <v>0</v>
      </c>
    </row>
    <row r="36" spans="1:7" ht="12.75" customHeight="1">
      <c r="A36" s="60" t="s">
        <v>136</v>
      </c>
      <c r="B36" s="59"/>
      <c r="C36" s="59"/>
      <c r="D36" s="59">
        <v>0</v>
      </c>
      <c r="E36" s="59"/>
      <c r="F36" s="59"/>
      <c r="G36" s="59">
        <v>0</v>
      </c>
    </row>
    <row r="37" spans="1:7" ht="12.75" customHeight="1">
      <c r="A37" s="63" t="s">
        <v>137</v>
      </c>
      <c r="B37" s="59">
        <f t="shared" ref="B37:G37" si="4">SUM(B38:B41)</f>
        <v>0</v>
      </c>
      <c r="C37" s="59">
        <f t="shared" si="4"/>
        <v>0</v>
      </c>
      <c r="D37" s="59">
        <f t="shared" si="4"/>
        <v>0</v>
      </c>
      <c r="E37" s="59">
        <f t="shared" si="4"/>
        <v>0</v>
      </c>
      <c r="F37" s="59">
        <f t="shared" si="4"/>
        <v>0</v>
      </c>
      <c r="G37" s="59">
        <f t="shared" si="4"/>
        <v>0</v>
      </c>
    </row>
    <row r="38" spans="1:7" ht="12.75" customHeight="1">
      <c r="A38" s="62" t="s">
        <v>138</v>
      </c>
      <c r="B38" s="59"/>
      <c r="C38" s="59"/>
      <c r="D38" s="59">
        <v>0</v>
      </c>
      <c r="E38" s="59"/>
      <c r="F38" s="59"/>
      <c r="G38" s="59">
        <v>0</v>
      </c>
    </row>
    <row r="39" spans="1:7" ht="12.75" customHeight="1">
      <c r="A39" s="62" t="s">
        <v>139</v>
      </c>
      <c r="B39" s="59"/>
      <c r="C39" s="59"/>
      <c r="D39" s="59">
        <v>0</v>
      </c>
      <c r="E39" s="59"/>
      <c r="F39" s="59"/>
      <c r="G39" s="59">
        <v>0</v>
      </c>
    </row>
    <row r="40" spans="1:7" ht="12.75" customHeight="1">
      <c r="A40" s="62" t="s">
        <v>140</v>
      </c>
      <c r="B40" s="59"/>
      <c r="C40" s="59"/>
      <c r="D40" s="59">
        <v>0</v>
      </c>
      <c r="E40" s="59"/>
      <c r="F40" s="59"/>
      <c r="G40" s="59">
        <v>0</v>
      </c>
    </row>
    <row r="41" spans="1:7" ht="12.75" customHeight="1">
      <c r="A41" s="62" t="s">
        <v>141</v>
      </c>
      <c r="B41" s="59"/>
      <c r="C41" s="59"/>
      <c r="D41" s="59">
        <v>0</v>
      </c>
      <c r="E41" s="59"/>
      <c r="F41" s="59"/>
      <c r="G41" s="59">
        <v>0</v>
      </c>
    </row>
    <row r="42" spans="1:7" ht="12.75" customHeight="1">
      <c r="A42" s="62"/>
      <c r="B42" s="59"/>
      <c r="C42" s="59"/>
      <c r="D42" s="59"/>
      <c r="E42" s="59"/>
      <c r="F42" s="59"/>
      <c r="G42" s="59"/>
    </row>
    <row r="43" spans="1:7" ht="12.75" customHeight="1">
      <c r="A43" s="49" t="s">
        <v>142</v>
      </c>
      <c r="B43" s="64">
        <f t="shared" ref="B43:G43" si="5">SUM(B44,B53,B61,B71)</f>
        <v>0</v>
      </c>
      <c r="C43" s="64">
        <f t="shared" si="5"/>
        <v>4064044.07</v>
      </c>
      <c r="D43" s="64">
        <f t="shared" si="5"/>
        <v>4064044.07</v>
      </c>
      <c r="E43" s="64">
        <f t="shared" si="5"/>
        <v>2434331.6</v>
      </c>
      <c r="F43" s="64">
        <f t="shared" si="5"/>
        <v>1644417.43</v>
      </c>
      <c r="G43" s="64">
        <f t="shared" si="5"/>
        <v>1629712.47</v>
      </c>
    </row>
    <row r="44" spans="1:7" ht="12.75" customHeight="1">
      <c r="A44" s="58" t="s">
        <v>143</v>
      </c>
      <c r="B44" s="59">
        <f t="shared" ref="B44:G44" si="6">SUM(B45:B52)</f>
        <v>0</v>
      </c>
      <c r="C44" s="59">
        <f t="shared" si="6"/>
        <v>0</v>
      </c>
      <c r="D44" s="59">
        <f t="shared" si="6"/>
        <v>0</v>
      </c>
      <c r="E44" s="59">
        <f t="shared" si="6"/>
        <v>0</v>
      </c>
      <c r="F44" s="59">
        <f t="shared" si="6"/>
        <v>0</v>
      </c>
      <c r="G44" s="59">
        <f t="shared" si="6"/>
        <v>0</v>
      </c>
    </row>
    <row r="45" spans="1:7" ht="12.75" customHeight="1">
      <c r="A45" s="62" t="s">
        <v>111</v>
      </c>
      <c r="B45" s="59"/>
      <c r="C45" s="59"/>
      <c r="D45" s="59">
        <v>0</v>
      </c>
      <c r="E45" s="59"/>
      <c r="F45" s="59"/>
      <c r="G45" s="59">
        <v>0</v>
      </c>
    </row>
    <row r="46" spans="1:7" ht="12.75" customHeight="1">
      <c r="A46" s="62" t="s">
        <v>112</v>
      </c>
      <c r="B46" s="59"/>
      <c r="C46" s="59"/>
      <c r="D46" s="59">
        <v>0</v>
      </c>
      <c r="E46" s="59"/>
      <c r="F46" s="59"/>
      <c r="G46" s="59">
        <v>0</v>
      </c>
    </row>
    <row r="47" spans="1:7" ht="12.75" customHeight="1">
      <c r="A47" s="62" t="s">
        <v>113</v>
      </c>
      <c r="B47" s="59"/>
      <c r="C47" s="59"/>
      <c r="D47" s="59">
        <v>0</v>
      </c>
      <c r="E47" s="59"/>
      <c r="F47" s="59"/>
      <c r="G47" s="59">
        <v>0</v>
      </c>
    </row>
    <row r="48" spans="1:7" ht="12.75" customHeight="1">
      <c r="A48" s="62" t="s">
        <v>114</v>
      </c>
      <c r="B48" s="59"/>
      <c r="C48" s="59"/>
      <c r="D48" s="59">
        <v>0</v>
      </c>
      <c r="E48" s="59"/>
      <c r="F48" s="59"/>
      <c r="G48" s="59">
        <v>0</v>
      </c>
    </row>
    <row r="49" spans="1:7" ht="12.75" customHeight="1">
      <c r="A49" s="62" t="s">
        <v>115</v>
      </c>
      <c r="B49" s="59"/>
      <c r="C49" s="59"/>
      <c r="D49" s="59">
        <v>0</v>
      </c>
      <c r="E49" s="59"/>
      <c r="F49" s="59"/>
      <c r="G49" s="59">
        <v>0</v>
      </c>
    </row>
    <row r="50" spans="1:7" ht="12.75" customHeight="1">
      <c r="A50" s="62" t="s">
        <v>116</v>
      </c>
      <c r="B50" s="59"/>
      <c r="C50" s="59"/>
      <c r="D50" s="59">
        <v>0</v>
      </c>
      <c r="E50" s="59"/>
      <c r="F50" s="59"/>
      <c r="G50" s="59">
        <v>0</v>
      </c>
    </row>
    <row r="51" spans="1:7" ht="12.75" customHeight="1">
      <c r="A51" s="62" t="s">
        <v>117</v>
      </c>
      <c r="B51" s="59"/>
      <c r="C51" s="59"/>
      <c r="D51" s="59">
        <v>0</v>
      </c>
      <c r="E51" s="59"/>
      <c r="F51" s="59"/>
      <c r="G51" s="59">
        <v>0</v>
      </c>
    </row>
    <row r="52" spans="1:7" ht="12.75" customHeight="1">
      <c r="A52" s="62" t="s">
        <v>118</v>
      </c>
      <c r="B52" s="59"/>
      <c r="C52" s="59"/>
      <c r="D52" s="59">
        <v>0</v>
      </c>
      <c r="E52" s="59"/>
      <c r="F52" s="59"/>
      <c r="G52" s="59">
        <v>0</v>
      </c>
    </row>
    <row r="53" spans="1:7" ht="12.75" customHeight="1">
      <c r="A53" s="58" t="s">
        <v>119</v>
      </c>
      <c r="B53" s="59">
        <f t="shared" ref="B53:G53" si="7">SUM(B54:B60)</f>
        <v>0</v>
      </c>
      <c r="C53" s="59">
        <f t="shared" si="7"/>
        <v>4064044.07</v>
      </c>
      <c r="D53" s="59">
        <f t="shared" si="7"/>
        <v>4064044.07</v>
      </c>
      <c r="E53" s="59">
        <f t="shared" si="7"/>
        <v>2434331.6</v>
      </c>
      <c r="F53" s="59">
        <f t="shared" si="7"/>
        <v>1644417.43</v>
      </c>
      <c r="G53" s="59">
        <f t="shared" si="7"/>
        <v>1629712.47</v>
      </c>
    </row>
    <row r="54" spans="1:7" ht="12.75" customHeight="1">
      <c r="A54" s="62" t="s">
        <v>120</v>
      </c>
      <c r="B54" s="59"/>
      <c r="C54" s="59"/>
      <c r="D54" s="59">
        <v>0</v>
      </c>
      <c r="E54" s="59"/>
      <c r="F54" s="59"/>
      <c r="G54" s="59">
        <v>0</v>
      </c>
    </row>
    <row r="55" spans="1:7" ht="12.75" customHeight="1">
      <c r="A55" s="62" t="s">
        <v>121</v>
      </c>
      <c r="B55" s="59">
        <v>0</v>
      </c>
      <c r="C55" s="61">
        <v>4064044.07</v>
      </c>
      <c r="D55" s="61">
        <v>4064044.07</v>
      </c>
      <c r="E55" s="61">
        <v>2434331.6</v>
      </c>
      <c r="F55" s="61">
        <v>1644417.43</v>
      </c>
      <c r="G55" s="61">
        <v>1629712.47</v>
      </c>
    </row>
    <row r="56" spans="1:7" ht="12.75" customHeight="1">
      <c r="A56" s="62" t="s">
        <v>122</v>
      </c>
      <c r="B56" s="59"/>
      <c r="C56" s="59"/>
      <c r="D56" s="59">
        <v>0</v>
      </c>
      <c r="E56" s="59"/>
      <c r="F56" s="59"/>
      <c r="G56" s="59">
        <v>0</v>
      </c>
    </row>
    <row r="57" spans="1:7" ht="12.75" customHeight="1">
      <c r="A57" s="65" t="s">
        <v>123</v>
      </c>
      <c r="B57" s="59"/>
      <c r="C57" s="59"/>
      <c r="D57" s="59">
        <v>0</v>
      </c>
      <c r="E57" s="59"/>
      <c r="F57" s="59"/>
      <c r="G57" s="59">
        <v>0</v>
      </c>
    </row>
    <row r="58" spans="1:7" ht="12.75" customHeight="1">
      <c r="A58" s="62" t="s">
        <v>124</v>
      </c>
      <c r="B58" s="59"/>
      <c r="C58" s="59"/>
      <c r="D58" s="59">
        <v>0</v>
      </c>
      <c r="E58" s="59"/>
      <c r="F58" s="59"/>
      <c r="G58" s="59">
        <v>0</v>
      </c>
    </row>
    <row r="59" spans="1:7" ht="12.75" customHeight="1">
      <c r="A59" s="62" t="s">
        <v>125</v>
      </c>
      <c r="B59" s="59"/>
      <c r="C59" s="59"/>
      <c r="D59" s="59">
        <v>0</v>
      </c>
      <c r="E59" s="59"/>
      <c r="F59" s="59"/>
      <c r="G59" s="59">
        <v>0</v>
      </c>
    </row>
    <row r="60" spans="1:7" ht="12.75" customHeight="1">
      <c r="A60" s="62" t="s">
        <v>126</v>
      </c>
      <c r="B60" s="59"/>
      <c r="C60" s="59"/>
      <c r="D60" s="59">
        <v>0</v>
      </c>
      <c r="E60" s="59"/>
      <c r="F60" s="59"/>
      <c r="G60" s="59">
        <v>0</v>
      </c>
    </row>
    <row r="61" spans="1:7" ht="12.75" customHeight="1">
      <c r="A61" s="58" t="s">
        <v>127</v>
      </c>
      <c r="B61" s="59">
        <f t="shared" ref="B61:G61" si="8">SUM(B62:B70)</f>
        <v>0</v>
      </c>
      <c r="C61" s="59">
        <f t="shared" si="8"/>
        <v>0</v>
      </c>
      <c r="D61" s="59">
        <f t="shared" si="8"/>
        <v>0</v>
      </c>
      <c r="E61" s="59">
        <f t="shared" si="8"/>
        <v>0</v>
      </c>
      <c r="F61" s="59">
        <f t="shared" si="8"/>
        <v>0</v>
      </c>
      <c r="G61" s="59">
        <f t="shared" si="8"/>
        <v>0</v>
      </c>
    </row>
    <row r="62" spans="1:7" ht="12.75" customHeight="1">
      <c r="A62" s="62" t="s">
        <v>128</v>
      </c>
      <c r="B62" s="59"/>
      <c r="C62" s="59"/>
      <c r="D62" s="59">
        <v>0</v>
      </c>
      <c r="E62" s="59"/>
      <c r="F62" s="59"/>
      <c r="G62" s="59">
        <v>0</v>
      </c>
    </row>
    <row r="63" spans="1:7" ht="12.75" customHeight="1">
      <c r="A63" s="62" t="s">
        <v>129</v>
      </c>
      <c r="B63" s="59"/>
      <c r="C63" s="59"/>
      <c r="D63" s="59">
        <v>0</v>
      </c>
      <c r="E63" s="59"/>
      <c r="F63" s="59"/>
      <c r="G63" s="59">
        <v>0</v>
      </c>
    </row>
    <row r="64" spans="1:7" ht="12.75" customHeight="1">
      <c r="A64" s="62" t="s">
        <v>130</v>
      </c>
      <c r="B64" s="59"/>
      <c r="C64" s="59"/>
      <c r="D64" s="59">
        <v>0</v>
      </c>
      <c r="E64" s="59"/>
      <c r="F64" s="59"/>
      <c r="G64" s="59">
        <v>0</v>
      </c>
    </row>
    <row r="65" spans="1:8" ht="12.75" customHeight="1">
      <c r="A65" s="62" t="s">
        <v>131</v>
      </c>
      <c r="B65" s="59"/>
      <c r="C65" s="59"/>
      <c r="D65" s="59">
        <v>0</v>
      </c>
      <c r="E65" s="59"/>
      <c r="F65" s="59"/>
      <c r="G65" s="59">
        <v>0</v>
      </c>
    </row>
    <row r="66" spans="1:8" ht="12.75" customHeight="1">
      <c r="A66" s="62" t="s">
        <v>132</v>
      </c>
      <c r="B66" s="59"/>
      <c r="C66" s="59"/>
      <c r="D66" s="59">
        <v>0</v>
      </c>
      <c r="E66" s="59"/>
      <c r="F66" s="59"/>
      <c r="G66" s="59">
        <v>0</v>
      </c>
    </row>
    <row r="67" spans="1:8" ht="12.75" customHeight="1">
      <c r="A67" s="62" t="s">
        <v>133</v>
      </c>
      <c r="B67" s="59"/>
      <c r="C67" s="59"/>
      <c r="D67" s="59">
        <v>0</v>
      </c>
      <c r="E67" s="59"/>
      <c r="F67" s="59"/>
      <c r="G67" s="59">
        <v>0</v>
      </c>
    </row>
    <row r="68" spans="1:8" ht="12.75" customHeight="1">
      <c r="A68" s="62" t="s">
        <v>134</v>
      </c>
      <c r="B68" s="59"/>
      <c r="C68" s="59"/>
      <c r="D68" s="59">
        <v>0</v>
      </c>
      <c r="E68" s="59"/>
      <c r="F68" s="59"/>
      <c r="G68" s="59">
        <v>0</v>
      </c>
    </row>
    <row r="69" spans="1:8" ht="12.75" customHeight="1">
      <c r="A69" s="62" t="s">
        <v>135</v>
      </c>
      <c r="B69" s="59"/>
      <c r="C69" s="59"/>
      <c r="D69" s="59">
        <v>0</v>
      </c>
      <c r="E69" s="59"/>
      <c r="F69" s="59"/>
      <c r="G69" s="59">
        <v>0</v>
      </c>
    </row>
    <row r="70" spans="1:8" ht="12.75" customHeight="1">
      <c r="A70" s="62" t="s">
        <v>136</v>
      </c>
      <c r="B70" s="59"/>
      <c r="C70" s="59"/>
      <c r="D70" s="59">
        <v>0</v>
      </c>
      <c r="E70" s="59"/>
      <c r="F70" s="59"/>
      <c r="G70" s="59">
        <v>0</v>
      </c>
    </row>
    <row r="71" spans="1:8" ht="12.75" customHeight="1">
      <c r="A71" s="63" t="s">
        <v>144</v>
      </c>
      <c r="B71" s="66">
        <f t="shared" ref="B71:G71" si="9">SUM(B72:B75)</f>
        <v>0</v>
      </c>
      <c r="C71" s="66">
        <f t="shared" si="9"/>
        <v>0</v>
      </c>
      <c r="D71" s="66">
        <f t="shared" si="9"/>
        <v>0</v>
      </c>
      <c r="E71" s="66">
        <f t="shared" si="9"/>
        <v>0</v>
      </c>
      <c r="F71" s="66">
        <f t="shared" si="9"/>
        <v>0</v>
      </c>
      <c r="G71" s="66">
        <f t="shared" si="9"/>
        <v>0</v>
      </c>
    </row>
    <row r="72" spans="1:8" ht="12.75" customHeight="1">
      <c r="A72" s="62" t="s">
        <v>138</v>
      </c>
      <c r="B72" s="59"/>
      <c r="C72" s="59"/>
      <c r="D72" s="59">
        <v>0</v>
      </c>
      <c r="E72" s="59"/>
      <c r="F72" s="59"/>
      <c r="G72" s="59">
        <v>0</v>
      </c>
    </row>
    <row r="73" spans="1:8" ht="12.75" customHeight="1">
      <c r="A73" s="62" t="s">
        <v>139</v>
      </c>
      <c r="B73" s="59"/>
      <c r="C73" s="59"/>
      <c r="D73" s="59">
        <v>0</v>
      </c>
      <c r="E73" s="59"/>
      <c r="F73" s="59"/>
      <c r="G73" s="59">
        <v>0</v>
      </c>
    </row>
    <row r="74" spans="1:8" ht="12.75" customHeight="1">
      <c r="A74" s="62" t="s">
        <v>140</v>
      </c>
      <c r="B74" s="59"/>
      <c r="C74" s="59"/>
      <c r="D74" s="59">
        <v>0</v>
      </c>
      <c r="E74" s="59"/>
      <c r="F74" s="59"/>
      <c r="G74" s="59">
        <v>0</v>
      </c>
    </row>
    <row r="75" spans="1:8" ht="12.75" customHeight="1">
      <c r="A75" s="62" t="s">
        <v>141</v>
      </c>
      <c r="B75" s="59"/>
      <c r="C75" s="59"/>
      <c r="D75" s="59">
        <v>0</v>
      </c>
      <c r="E75" s="59"/>
      <c r="F75" s="59"/>
      <c r="G75" s="59">
        <v>0</v>
      </c>
    </row>
    <row r="76" spans="1:8" ht="12.75" customHeight="1">
      <c r="A76" s="48"/>
      <c r="B76" s="67"/>
      <c r="C76" s="67"/>
      <c r="D76" s="67"/>
      <c r="E76" s="67"/>
      <c r="F76" s="67"/>
      <c r="G76" s="67"/>
    </row>
    <row r="77" spans="1:8" ht="12.75" customHeight="1">
      <c r="A77" s="49" t="s">
        <v>87</v>
      </c>
      <c r="B77" s="64">
        <f t="shared" ref="B77:G77" si="10">B43+B9</f>
        <v>200291855.06999999</v>
      </c>
      <c r="C77" s="64">
        <f t="shared" si="10"/>
        <v>90746673.169999987</v>
      </c>
      <c r="D77" s="64">
        <f t="shared" si="10"/>
        <v>291038528.24000001</v>
      </c>
      <c r="E77" s="64">
        <f t="shared" si="10"/>
        <v>223606230.56999999</v>
      </c>
      <c r="F77" s="64">
        <f t="shared" si="10"/>
        <v>217128807.25999999</v>
      </c>
      <c r="G77" s="64">
        <f t="shared" si="10"/>
        <v>67432297.670000002</v>
      </c>
    </row>
    <row r="78" spans="1:8" ht="12.75" customHeight="1">
      <c r="A78" s="51"/>
      <c r="B78" s="68"/>
      <c r="C78" s="68"/>
      <c r="D78" s="68"/>
      <c r="E78" s="68"/>
      <c r="F78" s="68"/>
      <c r="G78" s="68"/>
      <c r="H78" s="2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 IX9:JC77 ST9:SY77 ACP9:ACU77 AML9:AMQ77 AWH9:AWM77 BGD9:BGI77 BPZ9:BQE77 BZV9:CAA77 CJR9:CJW77 CTN9:CTS77 DDJ9:DDO77 DNF9:DNK77 DXB9:DXG77 EGX9:EHC77 EQT9:EQY77 FAP9:FAU77 FKL9:FKQ77 FUH9:FUM77 GED9:GEI77 GNZ9:GOE77 GXV9:GYA77 HHR9:HHW77 HRN9:HRS77 IBJ9:IBO77 ILF9:ILK77 IVB9:IVG77 JEX9:JFC77 JOT9:JOY77 JYP9:JYU77 KIL9:KIQ77 KSH9:KSM77 LCD9:LCI77 LLZ9:LME77 LVV9:LWA77 MFR9:MFW77 MPN9:MPS77 MZJ9:MZO77 NJF9:NJK77 NTB9:NTG77 OCX9:ODC77 OMT9:OMY77 OWP9:OWU77 PGL9:PGQ77 PQH9:PQM77 QAD9:QAI77 QJZ9:QKE77 QTV9:QUA77 RDR9:RDW77 RNN9:RNS77 RXJ9:RXO77 SHF9:SHK77 SRB9:SRG77 TAX9:TBC77 TKT9:TKY77 TUP9:TUU77 UEL9:UEQ77 UOH9:UOM77 UYD9:UYI77 VHZ9:VIE77 VRV9:VSA77 WBR9:WBW77 WLN9:WLS77 WVJ9:WVO77 B65545:G65613 IX65545:JC65613 ST65545:SY65613 ACP65545:ACU65613 AML65545:AMQ65613 AWH65545:AWM65613 BGD65545:BGI65613 BPZ65545:BQE65613 BZV65545:CAA65613 CJR65545:CJW65613 CTN65545:CTS65613 DDJ65545:DDO65613 DNF65545:DNK65613 DXB65545:DXG65613 EGX65545:EHC65613 EQT65545:EQY65613 FAP65545:FAU65613 FKL65545:FKQ65613 FUH65545:FUM65613 GED65545:GEI65613 GNZ65545:GOE65613 GXV65545:GYA65613 HHR65545:HHW65613 HRN65545:HRS65613 IBJ65545:IBO65613 ILF65545:ILK65613 IVB65545:IVG65613 JEX65545:JFC65613 JOT65545:JOY65613 JYP65545:JYU65613 KIL65545:KIQ65613 KSH65545:KSM65613 LCD65545:LCI65613 LLZ65545:LME65613 LVV65545:LWA65613 MFR65545:MFW65613 MPN65545:MPS65613 MZJ65545:MZO65613 NJF65545:NJK65613 NTB65545:NTG65613 OCX65545:ODC65613 OMT65545:OMY65613 OWP65545:OWU65613 PGL65545:PGQ65613 PQH65545:PQM65613 QAD65545:QAI65613 QJZ65545:QKE65613 QTV65545:QUA65613 RDR65545:RDW65613 RNN65545:RNS65613 RXJ65545:RXO65613 SHF65545:SHK65613 SRB65545:SRG65613 TAX65545:TBC65613 TKT65545:TKY65613 TUP65545:TUU65613 UEL65545:UEQ65613 UOH65545:UOM65613 UYD65545:UYI65613 VHZ65545:VIE65613 VRV65545:VSA65613 WBR65545:WBW65613 WLN65545:WLS65613 WVJ65545:WVO65613 B131081:G131149 IX131081:JC131149 ST131081:SY131149 ACP131081:ACU131149 AML131081:AMQ131149 AWH131081:AWM131149 BGD131081:BGI131149 BPZ131081:BQE131149 BZV131081:CAA131149 CJR131081:CJW131149 CTN131081:CTS131149 DDJ131081:DDO131149 DNF131081:DNK131149 DXB131081:DXG131149 EGX131081:EHC131149 EQT131081:EQY131149 FAP131081:FAU131149 FKL131081:FKQ131149 FUH131081:FUM131149 GED131081:GEI131149 GNZ131081:GOE131149 GXV131081:GYA131149 HHR131081:HHW131149 HRN131081:HRS131149 IBJ131081:IBO131149 ILF131081:ILK131149 IVB131081:IVG131149 JEX131081:JFC131149 JOT131081:JOY131149 JYP131081:JYU131149 KIL131081:KIQ131149 KSH131081:KSM131149 LCD131081:LCI131149 LLZ131081:LME131149 LVV131081:LWA131149 MFR131081:MFW131149 MPN131081:MPS131149 MZJ131081:MZO131149 NJF131081:NJK131149 NTB131081:NTG131149 OCX131081:ODC131149 OMT131081:OMY131149 OWP131081:OWU131149 PGL131081:PGQ131149 PQH131081:PQM131149 QAD131081:QAI131149 QJZ131081:QKE131149 QTV131081:QUA131149 RDR131081:RDW131149 RNN131081:RNS131149 RXJ131081:RXO131149 SHF131081:SHK131149 SRB131081:SRG131149 TAX131081:TBC131149 TKT131081:TKY131149 TUP131081:TUU131149 UEL131081:UEQ131149 UOH131081:UOM131149 UYD131081:UYI131149 VHZ131081:VIE131149 VRV131081:VSA131149 WBR131081:WBW131149 WLN131081:WLS131149 WVJ131081:WVO131149 B196617:G196685 IX196617:JC196685 ST196617:SY196685 ACP196617:ACU196685 AML196617:AMQ196685 AWH196617:AWM196685 BGD196617:BGI196685 BPZ196617:BQE196685 BZV196617:CAA196685 CJR196617:CJW196685 CTN196617:CTS196685 DDJ196617:DDO196685 DNF196617:DNK196685 DXB196617:DXG196685 EGX196617:EHC196685 EQT196617:EQY196685 FAP196617:FAU196685 FKL196617:FKQ196685 FUH196617:FUM196685 GED196617:GEI196685 GNZ196617:GOE196685 GXV196617:GYA196685 HHR196617:HHW196685 HRN196617:HRS196685 IBJ196617:IBO196685 ILF196617:ILK196685 IVB196617:IVG196685 JEX196617:JFC196685 JOT196617:JOY196685 JYP196617:JYU196685 KIL196617:KIQ196685 KSH196617:KSM196685 LCD196617:LCI196685 LLZ196617:LME196685 LVV196617:LWA196685 MFR196617:MFW196685 MPN196617:MPS196685 MZJ196617:MZO196685 NJF196617:NJK196685 NTB196617:NTG196685 OCX196617:ODC196685 OMT196617:OMY196685 OWP196617:OWU196685 PGL196617:PGQ196685 PQH196617:PQM196685 QAD196617:QAI196685 QJZ196617:QKE196685 QTV196617:QUA196685 RDR196617:RDW196685 RNN196617:RNS196685 RXJ196617:RXO196685 SHF196617:SHK196685 SRB196617:SRG196685 TAX196617:TBC196685 TKT196617:TKY196685 TUP196617:TUU196685 UEL196617:UEQ196685 UOH196617:UOM196685 UYD196617:UYI196685 VHZ196617:VIE196685 VRV196617:VSA196685 WBR196617:WBW196685 WLN196617:WLS196685 WVJ196617:WVO196685 B262153:G262221 IX262153:JC262221 ST262153:SY262221 ACP262153:ACU262221 AML262153:AMQ262221 AWH262153:AWM262221 BGD262153:BGI262221 BPZ262153:BQE262221 BZV262153:CAA262221 CJR262153:CJW262221 CTN262153:CTS262221 DDJ262153:DDO262221 DNF262153:DNK262221 DXB262153:DXG262221 EGX262153:EHC262221 EQT262153:EQY262221 FAP262153:FAU262221 FKL262153:FKQ262221 FUH262153:FUM262221 GED262153:GEI262221 GNZ262153:GOE262221 GXV262153:GYA262221 HHR262153:HHW262221 HRN262153:HRS262221 IBJ262153:IBO262221 ILF262153:ILK262221 IVB262153:IVG262221 JEX262153:JFC262221 JOT262153:JOY262221 JYP262153:JYU262221 KIL262153:KIQ262221 KSH262153:KSM262221 LCD262153:LCI262221 LLZ262153:LME262221 LVV262153:LWA262221 MFR262153:MFW262221 MPN262153:MPS262221 MZJ262153:MZO262221 NJF262153:NJK262221 NTB262153:NTG262221 OCX262153:ODC262221 OMT262153:OMY262221 OWP262153:OWU262221 PGL262153:PGQ262221 PQH262153:PQM262221 QAD262153:QAI262221 QJZ262153:QKE262221 QTV262153:QUA262221 RDR262153:RDW262221 RNN262153:RNS262221 RXJ262153:RXO262221 SHF262153:SHK262221 SRB262153:SRG262221 TAX262153:TBC262221 TKT262153:TKY262221 TUP262153:TUU262221 UEL262153:UEQ262221 UOH262153:UOM262221 UYD262153:UYI262221 VHZ262153:VIE262221 VRV262153:VSA262221 WBR262153:WBW262221 WLN262153:WLS262221 WVJ262153:WVO262221 B327689:G327757 IX327689:JC327757 ST327689:SY327757 ACP327689:ACU327757 AML327689:AMQ327757 AWH327689:AWM327757 BGD327689:BGI327757 BPZ327689:BQE327757 BZV327689:CAA327757 CJR327689:CJW327757 CTN327689:CTS327757 DDJ327689:DDO327757 DNF327689:DNK327757 DXB327689:DXG327757 EGX327689:EHC327757 EQT327689:EQY327757 FAP327689:FAU327757 FKL327689:FKQ327757 FUH327689:FUM327757 GED327689:GEI327757 GNZ327689:GOE327757 GXV327689:GYA327757 HHR327689:HHW327757 HRN327689:HRS327757 IBJ327689:IBO327757 ILF327689:ILK327757 IVB327689:IVG327757 JEX327689:JFC327757 JOT327689:JOY327757 JYP327689:JYU327757 KIL327689:KIQ327757 KSH327689:KSM327757 LCD327689:LCI327757 LLZ327689:LME327757 LVV327689:LWA327757 MFR327689:MFW327757 MPN327689:MPS327757 MZJ327689:MZO327757 NJF327689:NJK327757 NTB327689:NTG327757 OCX327689:ODC327757 OMT327689:OMY327757 OWP327689:OWU327757 PGL327689:PGQ327757 PQH327689:PQM327757 QAD327689:QAI327757 QJZ327689:QKE327757 QTV327689:QUA327757 RDR327689:RDW327757 RNN327689:RNS327757 RXJ327689:RXO327757 SHF327689:SHK327757 SRB327689:SRG327757 TAX327689:TBC327757 TKT327689:TKY327757 TUP327689:TUU327757 UEL327689:UEQ327757 UOH327689:UOM327757 UYD327689:UYI327757 VHZ327689:VIE327757 VRV327689:VSA327757 WBR327689:WBW327757 WLN327689:WLS327757 WVJ327689:WVO327757 B393225:G393293 IX393225:JC393293 ST393225:SY393293 ACP393225:ACU393293 AML393225:AMQ393293 AWH393225:AWM393293 BGD393225:BGI393293 BPZ393225:BQE393293 BZV393225:CAA393293 CJR393225:CJW393293 CTN393225:CTS393293 DDJ393225:DDO393293 DNF393225:DNK393293 DXB393225:DXG393293 EGX393225:EHC393293 EQT393225:EQY393293 FAP393225:FAU393293 FKL393225:FKQ393293 FUH393225:FUM393293 GED393225:GEI393293 GNZ393225:GOE393293 GXV393225:GYA393293 HHR393225:HHW393293 HRN393225:HRS393293 IBJ393225:IBO393293 ILF393225:ILK393293 IVB393225:IVG393293 JEX393225:JFC393293 JOT393225:JOY393293 JYP393225:JYU393293 KIL393225:KIQ393293 KSH393225:KSM393293 LCD393225:LCI393293 LLZ393225:LME393293 LVV393225:LWA393293 MFR393225:MFW393293 MPN393225:MPS393293 MZJ393225:MZO393293 NJF393225:NJK393293 NTB393225:NTG393293 OCX393225:ODC393293 OMT393225:OMY393293 OWP393225:OWU393293 PGL393225:PGQ393293 PQH393225:PQM393293 QAD393225:QAI393293 QJZ393225:QKE393293 QTV393225:QUA393293 RDR393225:RDW393293 RNN393225:RNS393293 RXJ393225:RXO393293 SHF393225:SHK393293 SRB393225:SRG393293 TAX393225:TBC393293 TKT393225:TKY393293 TUP393225:TUU393293 UEL393225:UEQ393293 UOH393225:UOM393293 UYD393225:UYI393293 VHZ393225:VIE393293 VRV393225:VSA393293 WBR393225:WBW393293 WLN393225:WLS393293 WVJ393225:WVO393293 B458761:G458829 IX458761:JC458829 ST458761:SY458829 ACP458761:ACU458829 AML458761:AMQ458829 AWH458761:AWM458829 BGD458761:BGI458829 BPZ458761:BQE458829 BZV458761:CAA458829 CJR458761:CJW458829 CTN458761:CTS458829 DDJ458761:DDO458829 DNF458761:DNK458829 DXB458761:DXG458829 EGX458761:EHC458829 EQT458761:EQY458829 FAP458761:FAU458829 FKL458761:FKQ458829 FUH458761:FUM458829 GED458761:GEI458829 GNZ458761:GOE458829 GXV458761:GYA458829 HHR458761:HHW458829 HRN458761:HRS458829 IBJ458761:IBO458829 ILF458761:ILK458829 IVB458761:IVG458829 JEX458761:JFC458829 JOT458761:JOY458829 JYP458761:JYU458829 KIL458761:KIQ458829 KSH458761:KSM458829 LCD458761:LCI458829 LLZ458761:LME458829 LVV458761:LWA458829 MFR458761:MFW458829 MPN458761:MPS458829 MZJ458761:MZO458829 NJF458761:NJK458829 NTB458761:NTG458829 OCX458761:ODC458829 OMT458761:OMY458829 OWP458761:OWU458829 PGL458761:PGQ458829 PQH458761:PQM458829 QAD458761:QAI458829 QJZ458761:QKE458829 QTV458761:QUA458829 RDR458761:RDW458829 RNN458761:RNS458829 RXJ458761:RXO458829 SHF458761:SHK458829 SRB458761:SRG458829 TAX458761:TBC458829 TKT458761:TKY458829 TUP458761:TUU458829 UEL458761:UEQ458829 UOH458761:UOM458829 UYD458761:UYI458829 VHZ458761:VIE458829 VRV458761:VSA458829 WBR458761:WBW458829 WLN458761:WLS458829 WVJ458761:WVO458829 B524297:G524365 IX524297:JC524365 ST524297:SY524365 ACP524297:ACU524365 AML524297:AMQ524365 AWH524297:AWM524365 BGD524297:BGI524365 BPZ524297:BQE524365 BZV524297:CAA524365 CJR524297:CJW524365 CTN524297:CTS524365 DDJ524297:DDO524365 DNF524297:DNK524365 DXB524297:DXG524365 EGX524297:EHC524365 EQT524297:EQY524365 FAP524297:FAU524365 FKL524297:FKQ524365 FUH524297:FUM524365 GED524297:GEI524365 GNZ524297:GOE524365 GXV524297:GYA524365 HHR524297:HHW524365 HRN524297:HRS524365 IBJ524297:IBO524365 ILF524297:ILK524365 IVB524297:IVG524365 JEX524297:JFC524365 JOT524297:JOY524365 JYP524297:JYU524365 KIL524297:KIQ524365 KSH524297:KSM524365 LCD524297:LCI524365 LLZ524297:LME524365 LVV524297:LWA524365 MFR524297:MFW524365 MPN524297:MPS524365 MZJ524297:MZO524365 NJF524297:NJK524365 NTB524297:NTG524365 OCX524297:ODC524365 OMT524297:OMY524365 OWP524297:OWU524365 PGL524297:PGQ524365 PQH524297:PQM524365 QAD524297:QAI524365 QJZ524297:QKE524365 QTV524297:QUA524365 RDR524297:RDW524365 RNN524297:RNS524365 RXJ524297:RXO524365 SHF524297:SHK524365 SRB524297:SRG524365 TAX524297:TBC524365 TKT524297:TKY524365 TUP524297:TUU524365 UEL524297:UEQ524365 UOH524297:UOM524365 UYD524297:UYI524365 VHZ524297:VIE524365 VRV524297:VSA524365 WBR524297:WBW524365 WLN524297:WLS524365 WVJ524297:WVO524365 B589833:G589901 IX589833:JC589901 ST589833:SY589901 ACP589833:ACU589901 AML589833:AMQ589901 AWH589833:AWM589901 BGD589833:BGI589901 BPZ589833:BQE589901 BZV589833:CAA589901 CJR589833:CJW589901 CTN589833:CTS589901 DDJ589833:DDO589901 DNF589833:DNK589901 DXB589833:DXG589901 EGX589833:EHC589901 EQT589833:EQY589901 FAP589833:FAU589901 FKL589833:FKQ589901 FUH589833:FUM589901 GED589833:GEI589901 GNZ589833:GOE589901 GXV589833:GYA589901 HHR589833:HHW589901 HRN589833:HRS589901 IBJ589833:IBO589901 ILF589833:ILK589901 IVB589833:IVG589901 JEX589833:JFC589901 JOT589833:JOY589901 JYP589833:JYU589901 KIL589833:KIQ589901 KSH589833:KSM589901 LCD589833:LCI589901 LLZ589833:LME589901 LVV589833:LWA589901 MFR589833:MFW589901 MPN589833:MPS589901 MZJ589833:MZO589901 NJF589833:NJK589901 NTB589833:NTG589901 OCX589833:ODC589901 OMT589833:OMY589901 OWP589833:OWU589901 PGL589833:PGQ589901 PQH589833:PQM589901 QAD589833:QAI589901 QJZ589833:QKE589901 QTV589833:QUA589901 RDR589833:RDW589901 RNN589833:RNS589901 RXJ589833:RXO589901 SHF589833:SHK589901 SRB589833:SRG589901 TAX589833:TBC589901 TKT589833:TKY589901 TUP589833:TUU589901 UEL589833:UEQ589901 UOH589833:UOM589901 UYD589833:UYI589901 VHZ589833:VIE589901 VRV589833:VSA589901 WBR589833:WBW589901 WLN589833:WLS589901 WVJ589833:WVO589901 B655369:G655437 IX655369:JC655437 ST655369:SY655437 ACP655369:ACU655437 AML655369:AMQ655437 AWH655369:AWM655437 BGD655369:BGI655437 BPZ655369:BQE655437 BZV655369:CAA655437 CJR655369:CJW655437 CTN655369:CTS655437 DDJ655369:DDO655437 DNF655369:DNK655437 DXB655369:DXG655437 EGX655369:EHC655437 EQT655369:EQY655437 FAP655369:FAU655437 FKL655369:FKQ655437 FUH655369:FUM655437 GED655369:GEI655437 GNZ655369:GOE655437 GXV655369:GYA655437 HHR655369:HHW655437 HRN655369:HRS655437 IBJ655369:IBO655437 ILF655369:ILK655437 IVB655369:IVG655437 JEX655369:JFC655437 JOT655369:JOY655437 JYP655369:JYU655437 KIL655369:KIQ655437 KSH655369:KSM655437 LCD655369:LCI655437 LLZ655369:LME655437 LVV655369:LWA655437 MFR655369:MFW655437 MPN655369:MPS655437 MZJ655369:MZO655437 NJF655369:NJK655437 NTB655369:NTG655437 OCX655369:ODC655437 OMT655369:OMY655437 OWP655369:OWU655437 PGL655369:PGQ655437 PQH655369:PQM655437 QAD655369:QAI655437 QJZ655369:QKE655437 QTV655369:QUA655437 RDR655369:RDW655437 RNN655369:RNS655437 RXJ655369:RXO655437 SHF655369:SHK655437 SRB655369:SRG655437 TAX655369:TBC655437 TKT655369:TKY655437 TUP655369:TUU655437 UEL655369:UEQ655437 UOH655369:UOM655437 UYD655369:UYI655437 VHZ655369:VIE655437 VRV655369:VSA655437 WBR655369:WBW655437 WLN655369:WLS655437 WVJ655369:WVO655437 B720905:G720973 IX720905:JC720973 ST720905:SY720973 ACP720905:ACU720973 AML720905:AMQ720973 AWH720905:AWM720973 BGD720905:BGI720973 BPZ720905:BQE720973 BZV720905:CAA720973 CJR720905:CJW720973 CTN720905:CTS720973 DDJ720905:DDO720973 DNF720905:DNK720973 DXB720905:DXG720973 EGX720905:EHC720973 EQT720905:EQY720973 FAP720905:FAU720973 FKL720905:FKQ720973 FUH720905:FUM720973 GED720905:GEI720973 GNZ720905:GOE720973 GXV720905:GYA720973 HHR720905:HHW720973 HRN720905:HRS720973 IBJ720905:IBO720973 ILF720905:ILK720973 IVB720905:IVG720973 JEX720905:JFC720973 JOT720905:JOY720973 JYP720905:JYU720973 KIL720905:KIQ720973 KSH720905:KSM720973 LCD720905:LCI720973 LLZ720905:LME720973 LVV720905:LWA720973 MFR720905:MFW720973 MPN720905:MPS720973 MZJ720905:MZO720973 NJF720905:NJK720973 NTB720905:NTG720973 OCX720905:ODC720973 OMT720905:OMY720973 OWP720905:OWU720973 PGL720905:PGQ720973 PQH720905:PQM720973 QAD720905:QAI720973 QJZ720905:QKE720973 QTV720905:QUA720973 RDR720905:RDW720973 RNN720905:RNS720973 RXJ720905:RXO720973 SHF720905:SHK720973 SRB720905:SRG720973 TAX720905:TBC720973 TKT720905:TKY720973 TUP720905:TUU720973 UEL720905:UEQ720973 UOH720905:UOM720973 UYD720905:UYI720973 VHZ720905:VIE720973 VRV720905:VSA720973 WBR720905:WBW720973 WLN720905:WLS720973 WVJ720905:WVO720973 B786441:G786509 IX786441:JC786509 ST786441:SY786509 ACP786441:ACU786509 AML786441:AMQ786509 AWH786441:AWM786509 BGD786441:BGI786509 BPZ786441:BQE786509 BZV786441:CAA786509 CJR786441:CJW786509 CTN786441:CTS786509 DDJ786441:DDO786509 DNF786441:DNK786509 DXB786441:DXG786509 EGX786441:EHC786509 EQT786441:EQY786509 FAP786441:FAU786509 FKL786441:FKQ786509 FUH786441:FUM786509 GED786441:GEI786509 GNZ786441:GOE786509 GXV786441:GYA786509 HHR786441:HHW786509 HRN786441:HRS786509 IBJ786441:IBO786509 ILF786441:ILK786509 IVB786441:IVG786509 JEX786441:JFC786509 JOT786441:JOY786509 JYP786441:JYU786509 KIL786441:KIQ786509 KSH786441:KSM786509 LCD786441:LCI786509 LLZ786441:LME786509 LVV786441:LWA786509 MFR786441:MFW786509 MPN786441:MPS786509 MZJ786441:MZO786509 NJF786441:NJK786509 NTB786441:NTG786509 OCX786441:ODC786509 OMT786441:OMY786509 OWP786441:OWU786509 PGL786441:PGQ786509 PQH786441:PQM786509 QAD786441:QAI786509 QJZ786441:QKE786509 QTV786441:QUA786509 RDR786441:RDW786509 RNN786441:RNS786509 RXJ786441:RXO786509 SHF786441:SHK786509 SRB786441:SRG786509 TAX786441:TBC786509 TKT786441:TKY786509 TUP786441:TUU786509 UEL786441:UEQ786509 UOH786441:UOM786509 UYD786441:UYI786509 VHZ786441:VIE786509 VRV786441:VSA786509 WBR786441:WBW786509 WLN786441:WLS786509 WVJ786441:WVO786509 B851977:G852045 IX851977:JC852045 ST851977:SY852045 ACP851977:ACU852045 AML851977:AMQ852045 AWH851977:AWM852045 BGD851977:BGI852045 BPZ851977:BQE852045 BZV851977:CAA852045 CJR851977:CJW852045 CTN851977:CTS852045 DDJ851977:DDO852045 DNF851977:DNK852045 DXB851977:DXG852045 EGX851977:EHC852045 EQT851977:EQY852045 FAP851977:FAU852045 FKL851977:FKQ852045 FUH851977:FUM852045 GED851977:GEI852045 GNZ851977:GOE852045 GXV851977:GYA852045 HHR851977:HHW852045 HRN851977:HRS852045 IBJ851977:IBO852045 ILF851977:ILK852045 IVB851977:IVG852045 JEX851977:JFC852045 JOT851977:JOY852045 JYP851977:JYU852045 KIL851977:KIQ852045 KSH851977:KSM852045 LCD851977:LCI852045 LLZ851977:LME852045 LVV851977:LWA852045 MFR851977:MFW852045 MPN851977:MPS852045 MZJ851977:MZO852045 NJF851977:NJK852045 NTB851977:NTG852045 OCX851977:ODC852045 OMT851977:OMY852045 OWP851977:OWU852045 PGL851977:PGQ852045 PQH851977:PQM852045 QAD851977:QAI852045 QJZ851977:QKE852045 QTV851977:QUA852045 RDR851977:RDW852045 RNN851977:RNS852045 RXJ851977:RXO852045 SHF851977:SHK852045 SRB851977:SRG852045 TAX851977:TBC852045 TKT851977:TKY852045 TUP851977:TUU852045 UEL851977:UEQ852045 UOH851977:UOM852045 UYD851977:UYI852045 VHZ851977:VIE852045 VRV851977:VSA852045 WBR851977:WBW852045 WLN851977:WLS852045 WVJ851977:WVO852045 B917513:G917581 IX917513:JC917581 ST917513:SY917581 ACP917513:ACU917581 AML917513:AMQ917581 AWH917513:AWM917581 BGD917513:BGI917581 BPZ917513:BQE917581 BZV917513:CAA917581 CJR917513:CJW917581 CTN917513:CTS917581 DDJ917513:DDO917581 DNF917513:DNK917581 DXB917513:DXG917581 EGX917513:EHC917581 EQT917513:EQY917581 FAP917513:FAU917581 FKL917513:FKQ917581 FUH917513:FUM917581 GED917513:GEI917581 GNZ917513:GOE917581 GXV917513:GYA917581 HHR917513:HHW917581 HRN917513:HRS917581 IBJ917513:IBO917581 ILF917513:ILK917581 IVB917513:IVG917581 JEX917513:JFC917581 JOT917513:JOY917581 JYP917513:JYU917581 KIL917513:KIQ917581 KSH917513:KSM917581 LCD917513:LCI917581 LLZ917513:LME917581 LVV917513:LWA917581 MFR917513:MFW917581 MPN917513:MPS917581 MZJ917513:MZO917581 NJF917513:NJK917581 NTB917513:NTG917581 OCX917513:ODC917581 OMT917513:OMY917581 OWP917513:OWU917581 PGL917513:PGQ917581 PQH917513:PQM917581 QAD917513:QAI917581 QJZ917513:QKE917581 QTV917513:QUA917581 RDR917513:RDW917581 RNN917513:RNS917581 RXJ917513:RXO917581 SHF917513:SHK917581 SRB917513:SRG917581 TAX917513:TBC917581 TKT917513:TKY917581 TUP917513:TUU917581 UEL917513:UEQ917581 UOH917513:UOM917581 UYD917513:UYI917581 VHZ917513:VIE917581 VRV917513:VSA917581 WBR917513:WBW917581 WLN917513:WLS917581 WVJ917513:WVO917581 B983049:G983117 IX983049:JC983117 ST983049:SY983117 ACP983049:ACU983117 AML983049:AMQ983117 AWH983049:AWM983117 BGD983049:BGI983117 BPZ983049:BQE983117 BZV983049:CAA983117 CJR983049:CJW983117 CTN983049:CTS983117 DDJ983049:DDO983117 DNF983049:DNK983117 DXB983049:DXG983117 EGX983049:EHC983117 EQT983049:EQY983117 FAP983049:FAU983117 FKL983049:FKQ983117 FUH983049:FUM983117 GED983049:GEI983117 GNZ983049:GOE983117 GXV983049:GYA983117 HHR983049:HHW983117 HRN983049:HRS983117 IBJ983049:IBO983117 ILF983049:ILK983117 IVB983049:IVG983117 JEX983049:JFC983117 JOT983049:JOY983117 JYP983049:JYU983117 KIL983049:KIQ983117 KSH983049:KSM983117 LCD983049:LCI983117 LLZ983049:LME983117 LVV983049:LWA983117 MFR983049:MFW983117 MPN983049:MPS983117 MZJ983049:MZO983117 NJF983049:NJK983117 NTB983049:NTG983117 OCX983049:ODC983117 OMT983049:OMY983117 OWP983049:OWU983117 PGL983049:PGQ983117 PQH983049:PQM983117 QAD983049:QAI983117 QJZ983049:QKE983117 QTV983049:QUA983117 RDR983049:RDW983117 RNN983049:RNS983117 RXJ983049:RXO983117 SHF983049:SHK983117 SRB983049:SRG983117 TAX983049:TBC983117 TKT983049:TKY983117 TUP983049:TUU983117 UEL983049:UEQ983117 UOH983049:UOM983117 UYD983049:UYI983117 VHZ983049:VIE983117 VRV983049:VSA983117 WBR983049:WBW983117 WLN983049:WLS983117 WVJ983049:WVO983117">
      <formula1>-1.79769313486231E+100</formula1>
      <formula2>1.79769313486231E+100</formula2>
    </dataValidation>
  </dataValidations>
  <pageMargins left="0.51181102362204722" right="0.51181102362204722" top="0.74803149606299213" bottom="0.74803149606299213" header="0.31496062992125984" footer="0.31496062992125984"/>
  <pageSetup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selection activeCell="F12" sqref="F12"/>
    </sheetView>
  </sheetViews>
  <sheetFormatPr baseColWidth="10" defaultRowHeight="12.75"/>
  <cols>
    <col min="1" max="1" width="45" style="3" bestFit="1" customWidth="1"/>
    <col min="2" max="2" width="12.28515625" style="77" bestFit="1" customWidth="1"/>
    <col min="3" max="3" width="11.28515625" style="77" bestFit="1" customWidth="1"/>
    <col min="4" max="6" width="12.28515625" style="77" bestFit="1" customWidth="1"/>
    <col min="7" max="7" width="12.85546875" style="77" bestFit="1" customWidth="1"/>
    <col min="8" max="16384" width="11.42578125" style="3"/>
  </cols>
  <sheetData>
    <row r="1" spans="1:7">
      <c r="A1" s="1" t="s">
        <v>145</v>
      </c>
      <c r="B1" s="2"/>
      <c r="C1" s="2"/>
      <c r="D1" s="2"/>
      <c r="E1" s="2"/>
      <c r="F1" s="2"/>
      <c r="G1" s="2"/>
    </row>
    <row r="2" spans="1:7">
      <c r="A2" s="26" t="str">
        <f>ENTE_PUBLICO_A</f>
        <v>Comité Municipal de Agua Potable y Alcantarillado de Salamanca, Gto., Gobierno del Estado de Guanajuato (a)</v>
      </c>
      <c r="B2" s="27"/>
      <c r="C2" s="27"/>
      <c r="D2" s="27"/>
      <c r="E2" s="27"/>
      <c r="F2" s="27"/>
      <c r="G2" s="28"/>
    </row>
    <row r="3" spans="1:7">
      <c r="A3" s="32" t="s">
        <v>1</v>
      </c>
      <c r="B3" s="33"/>
      <c r="C3" s="33"/>
      <c r="D3" s="33"/>
      <c r="E3" s="33"/>
      <c r="F3" s="33"/>
      <c r="G3" s="34"/>
    </row>
    <row r="4" spans="1:7">
      <c r="A4" s="32" t="s">
        <v>146</v>
      </c>
      <c r="B4" s="33"/>
      <c r="C4" s="33"/>
      <c r="D4" s="33"/>
      <c r="E4" s="33"/>
      <c r="F4" s="33"/>
      <c r="G4" s="34"/>
    </row>
    <row r="5" spans="1:7">
      <c r="A5" s="32" t="str">
        <f>TRIMESTRE</f>
        <v>Del 1 de enero al 31 de diciembre de 2018 (b)</v>
      </c>
      <c r="B5" s="33"/>
      <c r="C5" s="33"/>
      <c r="D5" s="33"/>
      <c r="E5" s="33"/>
      <c r="F5" s="33"/>
      <c r="G5" s="34"/>
    </row>
    <row r="6" spans="1:7">
      <c r="A6" s="35" t="s">
        <v>3</v>
      </c>
      <c r="B6" s="36"/>
      <c r="C6" s="36"/>
      <c r="D6" s="36"/>
      <c r="E6" s="36"/>
      <c r="F6" s="36"/>
      <c r="G6" s="37"/>
    </row>
    <row r="7" spans="1:7">
      <c r="A7" s="38" t="s">
        <v>147</v>
      </c>
      <c r="B7" s="8" t="s">
        <v>5</v>
      </c>
      <c r="C7" s="8"/>
      <c r="D7" s="8"/>
      <c r="E7" s="8"/>
      <c r="F7" s="8"/>
      <c r="G7" s="8" t="s">
        <v>6</v>
      </c>
    </row>
    <row r="8" spans="1:7" ht="51">
      <c r="A8" s="7"/>
      <c r="B8" s="10" t="s">
        <v>7</v>
      </c>
      <c r="C8" s="69" t="s">
        <v>108</v>
      </c>
      <c r="D8" s="69" t="s">
        <v>91</v>
      </c>
      <c r="E8" s="69" t="s">
        <v>10</v>
      </c>
      <c r="F8" s="69" t="s">
        <v>92</v>
      </c>
      <c r="G8" s="70"/>
    </row>
    <row r="9" spans="1:7">
      <c r="A9" s="41" t="s">
        <v>148</v>
      </c>
      <c r="B9" s="71">
        <f t="shared" ref="B9:G9" si="0">SUM(B10,B11,B12,B15,B16,B19)</f>
        <v>80188981.129999995</v>
      </c>
      <c r="C9" s="71">
        <f t="shared" si="0"/>
        <v>160000</v>
      </c>
      <c r="D9" s="71">
        <f t="shared" si="0"/>
        <v>80348981.129999995</v>
      </c>
      <c r="E9" s="71">
        <f t="shared" si="0"/>
        <v>67432589.909999996</v>
      </c>
      <c r="F9" s="71">
        <f t="shared" si="0"/>
        <v>66212719.659999996</v>
      </c>
      <c r="G9" s="71">
        <f t="shared" si="0"/>
        <v>12916391.220000001</v>
      </c>
    </row>
    <row r="10" spans="1:7">
      <c r="A10" s="58" t="s">
        <v>149</v>
      </c>
      <c r="B10" s="72">
        <v>80188981.129999995</v>
      </c>
      <c r="C10" s="72">
        <v>160000</v>
      </c>
      <c r="D10" s="72">
        <v>80348981.129999995</v>
      </c>
      <c r="E10" s="72">
        <v>67432589.909999996</v>
      </c>
      <c r="F10" s="72">
        <v>66212719.659999996</v>
      </c>
      <c r="G10" s="72">
        <v>12916391.220000001</v>
      </c>
    </row>
    <row r="11" spans="1:7">
      <c r="A11" s="58" t="s">
        <v>150</v>
      </c>
      <c r="B11" s="73"/>
      <c r="C11" s="73"/>
      <c r="D11" s="73">
        <v>0</v>
      </c>
      <c r="E11" s="73"/>
      <c r="F11" s="73"/>
      <c r="G11" s="73">
        <v>0</v>
      </c>
    </row>
    <row r="12" spans="1:7">
      <c r="A12" s="58" t="s">
        <v>151</v>
      </c>
      <c r="B12" s="73">
        <v>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</row>
    <row r="13" spans="1:7">
      <c r="A13" s="60" t="s">
        <v>152</v>
      </c>
      <c r="B13" s="73"/>
      <c r="C13" s="73"/>
      <c r="D13" s="73">
        <v>0</v>
      </c>
      <c r="E13" s="73"/>
      <c r="F13" s="73"/>
      <c r="G13" s="73">
        <v>0</v>
      </c>
    </row>
    <row r="14" spans="1:7">
      <c r="A14" s="60" t="s">
        <v>153</v>
      </c>
      <c r="B14" s="73"/>
      <c r="C14" s="73"/>
      <c r="D14" s="73">
        <v>0</v>
      </c>
      <c r="E14" s="73"/>
      <c r="F14" s="73"/>
      <c r="G14" s="73">
        <v>0</v>
      </c>
    </row>
    <row r="15" spans="1:7" ht="12.75" customHeight="1">
      <c r="A15" s="58" t="s">
        <v>154</v>
      </c>
      <c r="B15" s="73"/>
      <c r="C15" s="73"/>
      <c r="D15" s="73">
        <v>0</v>
      </c>
      <c r="E15" s="73"/>
      <c r="F15" s="73"/>
      <c r="G15" s="73">
        <v>0</v>
      </c>
    </row>
    <row r="16" spans="1:7" ht="12.75" customHeight="1">
      <c r="A16" s="63" t="s">
        <v>155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</row>
    <row r="17" spans="1:7" ht="12.75" customHeight="1">
      <c r="A17" s="60" t="s">
        <v>156</v>
      </c>
      <c r="B17" s="73"/>
      <c r="C17" s="73"/>
      <c r="D17" s="73">
        <v>0</v>
      </c>
      <c r="E17" s="73"/>
      <c r="F17" s="73"/>
      <c r="G17" s="73">
        <v>0</v>
      </c>
    </row>
    <row r="18" spans="1:7" ht="12.75" customHeight="1">
      <c r="A18" s="60" t="s">
        <v>157</v>
      </c>
      <c r="B18" s="73"/>
      <c r="C18" s="73"/>
      <c r="D18" s="73">
        <v>0</v>
      </c>
      <c r="E18" s="73"/>
      <c r="F18" s="73"/>
      <c r="G18" s="73">
        <v>0</v>
      </c>
    </row>
    <row r="19" spans="1:7" ht="12.75" customHeight="1">
      <c r="A19" s="58" t="s">
        <v>158</v>
      </c>
      <c r="B19" s="73"/>
      <c r="C19" s="73"/>
      <c r="D19" s="73">
        <v>0</v>
      </c>
      <c r="E19" s="73"/>
      <c r="F19" s="73"/>
      <c r="G19" s="73">
        <v>0</v>
      </c>
    </row>
    <row r="20" spans="1:7" ht="12.75" customHeight="1">
      <c r="A20" s="48"/>
      <c r="B20" s="74"/>
      <c r="C20" s="74"/>
      <c r="D20" s="74"/>
      <c r="E20" s="74"/>
      <c r="F20" s="74"/>
      <c r="G20" s="74"/>
    </row>
    <row r="21" spans="1:7" s="46" customFormat="1" ht="12.75" customHeight="1">
      <c r="A21" s="75" t="s">
        <v>159</v>
      </c>
      <c r="B21" s="71">
        <f t="shared" ref="B21:G21" si="1">SUM(B22,B23,B24,B27,B28,B31)</f>
        <v>0</v>
      </c>
      <c r="C21" s="71">
        <f t="shared" si="1"/>
        <v>0</v>
      </c>
      <c r="D21" s="71">
        <f t="shared" si="1"/>
        <v>0</v>
      </c>
      <c r="E21" s="71">
        <f t="shared" si="1"/>
        <v>0</v>
      </c>
      <c r="F21" s="71">
        <f t="shared" si="1"/>
        <v>0</v>
      </c>
      <c r="G21" s="71">
        <f t="shared" si="1"/>
        <v>0</v>
      </c>
    </row>
    <row r="22" spans="1:7" s="46" customFormat="1" ht="12.75" customHeight="1">
      <c r="A22" s="58" t="s">
        <v>149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s="46" customFormat="1" ht="12.75" customHeight="1">
      <c r="A23" s="58" t="s">
        <v>150</v>
      </c>
      <c r="B23" s="73"/>
      <c r="C23" s="73"/>
      <c r="D23" s="73">
        <v>0</v>
      </c>
      <c r="E23" s="73"/>
      <c r="F23" s="73"/>
      <c r="G23" s="73">
        <v>0</v>
      </c>
    </row>
    <row r="24" spans="1:7" s="46" customFormat="1" ht="12.75" customHeight="1">
      <c r="A24" s="58" t="s">
        <v>151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s="46" customFormat="1" ht="12.75" customHeight="1">
      <c r="A25" s="60" t="s">
        <v>152</v>
      </c>
      <c r="B25" s="73"/>
      <c r="C25" s="73"/>
      <c r="D25" s="73">
        <v>0</v>
      </c>
      <c r="E25" s="73"/>
      <c r="F25" s="73"/>
      <c r="G25" s="73">
        <v>0</v>
      </c>
    </row>
    <row r="26" spans="1:7" s="46" customFormat="1" ht="12.75" customHeight="1">
      <c r="A26" s="60" t="s">
        <v>153</v>
      </c>
      <c r="B26" s="73"/>
      <c r="C26" s="73"/>
      <c r="D26" s="73">
        <v>0</v>
      </c>
      <c r="E26" s="73"/>
      <c r="F26" s="73"/>
      <c r="G26" s="73">
        <v>0</v>
      </c>
    </row>
    <row r="27" spans="1:7" s="46" customFormat="1" ht="12.75" customHeight="1">
      <c r="A27" s="58" t="s">
        <v>154</v>
      </c>
      <c r="B27" s="73"/>
      <c r="C27" s="73"/>
      <c r="D27" s="73">
        <v>0</v>
      </c>
      <c r="E27" s="73"/>
      <c r="F27" s="73"/>
      <c r="G27" s="73">
        <v>0</v>
      </c>
    </row>
    <row r="28" spans="1:7" s="46" customFormat="1" ht="12.75" customHeight="1">
      <c r="A28" s="63" t="s">
        <v>155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</row>
    <row r="29" spans="1:7" s="46" customFormat="1" ht="12.75" customHeight="1">
      <c r="A29" s="60" t="s">
        <v>156</v>
      </c>
      <c r="B29" s="73"/>
      <c r="C29" s="73"/>
      <c r="D29" s="73">
        <v>0</v>
      </c>
      <c r="E29" s="73"/>
      <c r="F29" s="73"/>
      <c r="G29" s="73">
        <v>0</v>
      </c>
    </row>
    <row r="30" spans="1:7" s="46" customFormat="1" ht="12.75" customHeight="1">
      <c r="A30" s="60" t="s">
        <v>157</v>
      </c>
      <c r="B30" s="73"/>
      <c r="C30" s="73"/>
      <c r="D30" s="73">
        <v>0</v>
      </c>
      <c r="E30" s="73"/>
      <c r="F30" s="73"/>
      <c r="G30" s="73">
        <v>0</v>
      </c>
    </row>
    <row r="31" spans="1:7" s="46" customFormat="1" ht="12.75" customHeight="1">
      <c r="A31" s="58" t="s">
        <v>158</v>
      </c>
      <c r="B31" s="73"/>
      <c r="C31" s="73"/>
      <c r="D31" s="73">
        <v>0</v>
      </c>
      <c r="E31" s="73"/>
      <c r="F31" s="73"/>
      <c r="G31" s="73">
        <v>0</v>
      </c>
    </row>
    <row r="32" spans="1:7" ht="12.75" customHeight="1">
      <c r="A32" s="48"/>
      <c r="B32" s="74"/>
      <c r="C32" s="74"/>
      <c r="D32" s="74"/>
      <c r="E32" s="74"/>
      <c r="F32" s="74"/>
      <c r="G32" s="74"/>
    </row>
    <row r="33" spans="1:7" ht="12.75" customHeight="1">
      <c r="A33" s="49" t="s">
        <v>160</v>
      </c>
      <c r="B33" s="71">
        <f t="shared" ref="B33:G33" si="2">B21+B9</f>
        <v>80188981.129999995</v>
      </c>
      <c r="C33" s="71">
        <f t="shared" si="2"/>
        <v>160000</v>
      </c>
      <c r="D33" s="71">
        <f t="shared" si="2"/>
        <v>80348981.129999995</v>
      </c>
      <c r="E33" s="71">
        <f t="shared" si="2"/>
        <v>67432589.909999996</v>
      </c>
      <c r="F33" s="71">
        <f t="shared" si="2"/>
        <v>66212719.659999996</v>
      </c>
      <c r="G33" s="71">
        <f t="shared" si="2"/>
        <v>12916391.220000001</v>
      </c>
    </row>
    <row r="34" spans="1:7" ht="12.75" customHeight="1">
      <c r="A34" s="23"/>
      <c r="B34" s="76"/>
      <c r="C34" s="76"/>
      <c r="D34" s="76"/>
      <c r="E34" s="76"/>
      <c r="F34" s="76"/>
      <c r="G34" s="76"/>
    </row>
    <row r="35" spans="1:7" ht="12.75" customHeight="1"/>
    <row r="36" spans="1:7" ht="12.75" customHeight="1"/>
    <row r="37" spans="1:7" ht="12.75" customHeight="1"/>
    <row r="38" spans="1:7" ht="12.75" customHeight="1"/>
    <row r="39" spans="1:7" ht="12.75" customHeight="1"/>
    <row r="40" spans="1:7" ht="12.75" customHeight="1"/>
    <row r="41" spans="1:7" ht="12.75" customHeight="1"/>
    <row r="42" spans="1:7" ht="12.75" customHeight="1"/>
    <row r="43" spans="1:7" ht="12.75" customHeight="1"/>
    <row r="44" spans="1:7" ht="12.75" customHeight="1"/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 IX9:JC33 ST9:SY33 ACP9:ACU33 AML9:AMQ33 AWH9:AWM33 BGD9:BGI33 BPZ9:BQE33 BZV9:CAA33 CJR9:CJW33 CTN9:CTS33 DDJ9:DDO33 DNF9:DNK33 DXB9:DXG33 EGX9:EHC33 EQT9:EQY33 FAP9:FAU33 FKL9:FKQ33 FUH9:FUM33 GED9:GEI33 GNZ9:GOE33 GXV9:GYA33 HHR9:HHW33 HRN9:HRS33 IBJ9:IBO33 ILF9:ILK33 IVB9:IVG33 JEX9:JFC33 JOT9:JOY33 JYP9:JYU33 KIL9:KIQ33 KSH9:KSM33 LCD9:LCI33 LLZ9:LME33 LVV9:LWA33 MFR9:MFW33 MPN9:MPS33 MZJ9:MZO33 NJF9:NJK33 NTB9:NTG33 OCX9:ODC33 OMT9:OMY33 OWP9:OWU33 PGL9:PGQ33 PQH9:PQM33 QAD9:QAI33 QJZ9:QKE33 QTV9:QUA33 RDR9:RDW33 RNN9:RNS33 RXJ9:RXO33 SHF9:SHK33 SRB9:SRG33 TAX9:TBC33 TKT9:TKY33 TUP9:TUU33 UEL9:UEQ33 UOH9:UOM33 UYD9:UYI33 VHZ9:VIE33 VRV9:VSA33 WBR9:WBW33 WLN9:WLS33 WVJ9:WVO33 B65545:G65569 IX65545:JC65569 ST65545:SY65569 ACP65545:ACU65569 AML65545:AMQ65569 AWH65545:AWM65569 BGD65545:BGI65569 BPZ65545:BQE65569 BZV65545:CAA65569 CJR65545:CJW65569 CTN65545:CTS65569 DDJ65545:DDO65569 DNF65545:DNK65569 DXB65545:DXG65569 EGX65545:EHC65569 EQT65545:EQY65569 FAP65545:FAU65569 FKL65545:FKQ65569 FUH65545:FUM65569 GED65545:GEI65569 GNZ65545:GOE65569 GXV65545:GYA65569 HHR65545:HHW65569 HRN65545:HRS65569 IBJ65545:IBO65569 ILF65545:ILK65569 IVB65545:IVG65569 JEX65545:JFC65569 JOT65545:JOY65569 JYP65545:JYU65569 KIL65545:KIQ65569 KSH65545:KSM65569 LCD65545:LCI65569 LLZ65545:LME65569 LVV65545:LWA65569 MFR65545:MFW65569 MPN65545:MPS65569 MZJ65545:MZO65569 NJF65545:NJK65569 NTB65545:NTG65569 OCX65545:ODC65569 OMT65545:OMY65569 OWP65545:OWU65569 PGL65545:PGQ65569 PQH65545:PQM65569 QAD65545:QAI65569 QJZ65545:QKE65569 QTV65545:QUA65569 RDR65545:RDW65569 RNN65545:RNS65569 RXJ65545:RXO65569 SHF65545:SHK65569 SRB65545:SRG65569 TAX65545:TBC65569 TKT65545:TKY65569 TUP65545:TUU65569 UEL65545:UEQ65569 UOH65545:UOM65569 UYD65545:UYI65569 VHZ65545:VIE65569 VRV65545:VSA65569 WBR65545:WBW65569 WLN65545:WLS65569 WVJ65545:WVO65569 B131081:G131105 IX131081:JC131105 ST131081:SY131105 ACP131081:ACU131105 AML131081:AMQ131105 AWH131081:AWM131105 BGD131081:BGI131105 BPZ131081:BQE131105 BZV131081:CAA131105 CJR131081:CJW131105 CTN131081:CTS131105 DDJ131081:DDO131105 DNF131081:DNK131105 DXB131081:DXG131105 EGX131081:EHC131105 EQT131081:EQY131105 FAP131081:FAU131105 FKL131081:FKQ131105 FUH131081:FUM131105 GED131081:GEI131105 GNZ131081:GOE131105 GXV131081:GYA131105 HHR131081:HHW131105 HRN131081:HRS131105 IBJ131081:IBO131105 ILF131081:ILK131105 IVB131081:IVG131105 JEX131081:JFC131105 JOT131081:JOY131105 JYP131081:JYU131105 KIL131081:KIQ131105 KSH131081:KSM131105 LCD131081:LCI131105 LLZ131081:LME131105 LVV131081:LWA131105 MFR131081:MFW131105 MPN131081:MPS131105 MZJ131081:MZO131105 NJF131081:NJK131105 NTB131081:NTG131105 OCX131081:ODC131105 OMT131081:OMY131105 OWP131081:OWU131105 PGL131081:PGQ131105 PQH131081:PQM131105 QAD131081:QAI131105 QJZ131081:QKE131105 QTV131081:QUA131105 RDR131081:RDW131105 RNN131081:RNS131105 RXJ131081:RXO131105 SHF131081:SHK131105 SRB131081:SRG131105 TAX131081:TBC131105 TKT131081:TKY131105 TUP131081:TUU131105 UEL131081:UEQ131105 UOH131081:UOM131105 UYD131081:UYI131105 VHZ131081:VIE131105 VRV131081:VSA131105 WBR131081:WBW131105 WLN131081:WLS131105 WVJ131081:WVO131105 B196617:G196641 IX196617:JC196641 ST196617:SY196641 ACP196617:ACU196641 AML196617:AMQ196641 AWH196617:AWM196641 BGD196617:BGI196641 BPZ196617:BQE196641 BZV196617:CAA196641 CJR196617:CJW196641 CTN196617:CTS196641 DDJ196617:DDO196641 DNF196617:DNK196641 DXB196617:DXG196641 EGX196617:EHC196641 EQT196617:EQY196641 FAP196617:FAU196641 FKL196617:FKQ196641 FUH196617:FUM196641 GED196617:GEI196641 GNZ196617:GOE196641 GXV196617:GYA196641 HHR196617:HHW196641 HRN196617:HRS196641 IBJ196617:IBO196641 ILF196617:ILK196641 IVB196617:IVG196641 JEX196617:JFC196641 JOT196617:JOY196641 JYP196617:JYU196641 KIL196617:KIQ196641 KSH196617:KSM196641 LCD196617:LCI196641 LLZ196617:LME196641 LVV196617:LWA196641 MFR196617:MFW196641 MPN196617:MPS196641 MZJ196617:MZO196641 NJF196617:NJK196641 NTB196617:NTG196641 OCX196617:ODC196641 OMT196617:OMY196641 OWP196617:OWU196641 PGL196617:PGQ196641 PQH196617:PQM196641 QAD196617:QAI196641 QJZ196617:QKE196641 QTV196617:QUA196641 RDR196617:RDW196641 RNN196617:RNS196641 RXJ196617:RXO196641 SHF196617:SHK196641 SRB196617:SRG196641 TAX196617:TBC196641 TKT196617:TKY196641 TUP196617:TUU196641 UEL196617:UEQ196641 UOH196617:UOM196641 UYD196617:UYI196641 VHZ196617:VIE196641 VRV196617:VSA196641 WBR196617:WBW196641 WLN196617:WLS196641 WVJ196617:WVO196641 B262153:G262177 IX262153:JC262177 ST262153:SY262177 ACP262153:ACU262177 AML262153:AMQ262177 AWH262153:AWM262177 BGD262153:BGI262177 BPZ262153:BQE262177 BZV262153:CAA262177 CJR262153:CJW262177 CTN262153:CTS262177 DDJ262153:DDO262177 DNF262153:DNK262177 DXB262153:DXG262177 EGX262153:EHC262177 EQT262153:EQY262177 FAP262153:FAU262177 FKL262153:FKQ262177 FUH262153:FUM262177 GED262153:GEI262177 GNZ262153:GOE262177 GXV262153:GYA262177 HHR262153:HHW262177 HRN262153:HRS262177 IBJ262153:IBO262177 ILF262153:ILK262177 IVB262153:IVG262177 JEX262153:JFC262177 JOT262153:JOY262177 JYP262153:JYU262177 KIL262153:KIQ262177 KSH262153:KSM262177 LCD262153:LCI262177 LLZ262153:LME262177 LVV262153:LWA262177 MFR262153:MFW262177 MPN262153:MPS262177 MZJ262153:MZO262177 NJF262153:NJK262177 NTB262153:NTG262177 OCX262153:ODC262177 OMT262153:OMY262177 OWP262153:OWU262177 PGL262153:PGQ262177 PQH262153:PQM262177 QAD262153:QAI262177 QJZ262153:QKE262177 QTV262153:QUA262177 RDR262153:RDW262177 RNN262153:RNS262177 RXJ262153:RXO262177 SHF262153:SHK262177 SRB262153:SRG262177 TAX262153:TBC262177 TKT262153:TKY262177 TUP262153:TUU262177 UEL262153:UEQ262177 UOH262153:UOM262177 UYD262153:UYI262177 VHZ262153:VIE262177 VRV262153:VSA262177 WBR262153:WBW262177 WLN262153:WLS262177 WVJ262153:WVO262177 B327689:G327713 IX327689:JC327713 ST327689:SY327713 ACP327689:ACU327713 AML327689:AMQ327713 AWH327689:AWM327713 BGD327689:BGI327713 BPZ327689:BQE327713 BZV327689:CAA327713 CJR327689:CJW327713 CTN327689:CTS327713 DDJ327689:DDO327713 DNF327689:DNK327713 DXB327689:DXG327713 EGX327689:EHC327713 EQT327689:EQY327713 FAP327689:FAU327713 FKL327689:FKQ327713 FUH327689:FUM327713 GED327689:GEI327713 GNZ327689:GOE327713 GXV327689:GYA327713 HHR327689:HHW327713 HRN327689:HRS327713 IBJ327689:IBO327713 ILF327689:ILK327713 IVB327689:IVG327713 JEX327689:JFC327713 JOT327689:JOY327713 JYP327689:JYU327713 KIL327689:KIQ327713 KSH327689:KSM327713 LCD327689:LCI327713 LLZ327689:LME327713 LVV327689:LWA327713 MFR327689:MFW327713 MPN327689:MPS327713 MZJ327689:MZO327713 NJF327689:NJK327713 NTB327689:NTG327713 OCX327689:ODC327713 OMT327689:OMY327713 OWP327689:OWU327713 PGL327689:PGQ327713 PQH327689:PQM327713 QAD327689:QAI327713 QJZ327689:QKE327713 QTV327689:QUA327713 RDR327689:RDW327713 RNN327689:RNS327713 RXJ327689:RXO327713 SHF327689:SHK327713 SRB327689:SRG327713 TAX327689:TBC327713 TKT327689:TKY327713 TUP327689:TUU327713 UEL327689:UEQ327713 UOH327689:UOM327713 UYD327689:UYI327713 VHZ327689:VIE327713 VRV327689:VSA327713 WBR327689:WBW327713 WLN327689:WLS327713 WVJ327689:WVO327713 B393225:G393249 IX393225:JC393249 ST393225:SY393249 ACP393225:ACU393249 AML393225:AMQ393249 AWH393225:AWM393249 BGD393225:BGI393249 BPZ393225:BQE393249 BZV393225:CAA393249 CJR393225:CJW393249 CTN393225:CTS393249 DDJ393225:DDO393249 DNF393225:DNK393249 DXB393225:DXG393249 EGX393225:EHC393249 EQT393225:EQY393249 FAP393225:FAU393249 FKL393225:FKQ393249 FUH393225:FUM393249 GED393225:GEI393249 GNZ393225:GOE393249 GXV393225:GYA393249 HHR393225:HHW393249 HRN393225:HRS393249 IBJ393225:IBO393249 ILF393225:ILK393249 IVB393225:IVG393249 JEX393225:JFC393249 JOT393225:JOY393249 JYP393225:JYU393249 KIL393225:KIQ393249 KSH393225:KSM393249 LCD393225:LCI393249 LLZ393225:LME393249 LVV393225:LWA393249 MFR393225:MFW393249 MPN393225:MPS393249 MZJ393225:MZO393249 NJF393225:NJK393249 NTB393225:NTG393249 OCX393225:ODC393249 OMT393225:OMY393249 OWP393225:OWU393249 PGL393225:PGQ393249 PQH393225:PQM393249 QAD393225:QAI393249 QJZ393225:QKE393249 QTV393225:QUA393249 RDR393225:RDW393249 RNN393225:RNS393249 RXJ393225:RXO393249 SHF393225:SHK393249 SRB393225:SRG393249 TAX393225:TBC393249 TKT393225:TKY393249 TUP393225:TUU393249 UEL393225:UEQ393249 UOH393225:UOM393249 UYD393225:UYI393249 VHZ393225:VIE393249 VRV393225:VSA393249 WBR393225:WBW393249 WLN393225:WLS393249 WVJ393225:WVO393249 B458761:G458785 IX458761:JC458785 ST458761:SY458785 ACP458761:ACU458785 AML458761:AMQ458785 AWH458761:AWM458785 BGD458761:BGI458785 BPZ458761:BQE458785 BZV458761:CAA458785 CJR458761:CJW458785 CTN458761:CTS458785 DDJ458761:DDO458785 DNF458761:DNK458785 DXB458761:DXG458785 EGX458761:EHC458785 EQT458761:EQY458785 FAP458761:FAU458785 FKL458761:FKQ458785 FUH458761:FUM458785 GED458761:GEI458785 GNZ458761:GOE458785 GXV458761:GYA458785 HHR458761:HHW458785 HRN458761:HRS458785 IBJ458761:IBO458785 ILF458761:ILK458785 IVB458761:IVG458785 JEX458761:JFC458785 JOT458761:JOY458785 JYP458761:JYU458785 KIL458761:KIQ458785 KSH458761:KSM458785 LCD458761:LCI458785 LLZ458761:LME458785 LVV458761:LWA458785 MFR458761:MFW458785 MPN458761:MPS458785 MZJ458761:MZO458785 NJF458761:NJK458785 NTB458761:NTG458785 OCX458761:ODC458785 OMT458761:OMY458785 OWP458761:OWU458785 PGL458761:PGQ458785 PQH458761:PQM458785 QAD458761:QAI458785 QJZ458761:QKE458785 QTV458761:QUA458785 RDR458761:RDW458785 RNN458761:RNS458785 RXJ458761:RXO458785 SHF458761:SHK458785 SRB458761:SRG458785 TAX458761:TBC458785 TKT458761:TKY458785 TUP458761:TUU458785 UEL458761:UEQ458785 UOH458761:UOM458785 UYD458761:UYI458785 VHZ458761:VIE458785 VRV458761:VSA458785 WBR458761:WBW458785 WLN458761:WLS458785 WVJ458761:WVO458785 B524297:G524321 IX524297:JC524321 ST524297:SY524321 ACP524297:ACU524321 AML524297:AMQ524321 AWH524297:AWM524321 BGD524297:BGI524321 BPZ524297:BQE524321 BZV524297:CAA524321 CJR524297:CJW524321 CTN524297:CTS524321 DDJ524297:DDO524321 DNF524297:DNK524321 DXB524297:DXG524321 EGX524297:EHC524321 EQT524297:EQY524321 FAP524297:FAU524321 FKL524297:FKQ524321 FUH524297:FUM524321 GED524297:GEI524321 GNZ524297:GOE524321 GXV524297:GYA524321 HHR524297:HHW524321 HRN524297:HRS524321 IBJ524297:IBO524321 ILF524297:ILK524321 IVB524297:IVG524321 JEX524297:JFC524321 JOT524297:JOY524321 JYP524297:JYU524321 KIL524297:KIQ524321 KSH524297:KSM524321 LCD524297:LCI524321 LLZ524297:LME524321 LVV524297:LWA524321 MFR524297:MFW524321 MPN524297:MPS524321 MZJ524297:MZO524321 NJF524297:NJK524321 NTB524297:NTG524321 OCX524297:ODC524321 OMT524297:OMY524321 OWP524297:OWU524321 PGL524297:PGQ524321 PQH524297:PQM524321 QAD524297:QAI524321 QJZ524297:QKE524321 QTV524297:QUA524321 RDR524297:RDW524321 RNN524297:RNS524321 RXJ524297:RXO524321 SHF524297:SHK524321 SRB524297:SRG524321 TAX524297:TBC524321 TKT524297:TKY524321 TUP524297:TUU524321 UEL524297:UEQ524321 UOH524297:UOM524321 UYD524297:UYI524321 VHZ524297:VIE524321 VRV524297:VSA524321 WBR524297:WBW524321 WLN524297:WLS524321 WVJ524297:WVO524321 B589833:G589857 IX589833:JC589857 ST589833:SY589857 ACP589833:ACU589857 AML589833:AMQ589857 AWH589833:AWM589857 BGD589833:BGI589857 BPZ589833:BQE589857 BZV589833:CAA589857 CJR589833:CJW589857 CTN589833:CTS589857 DDJ589833:DDO589857 DNF589833:DNK589857 DXB589833:DXG589857 EGX589833:EHC589857 EQT589833:EQY589857 FAP589833:FAU589857 FKL589833:FKQ589857 FUH589833:FUM589857 GED589833:GEI589857 GNZ589833:GOE589857 GXV589833:GYA589857 HHR589833:HHW589857 HRN589833:HRS589857 IBJ589833:IBO589857 ILF589833:ILK589857 IVB589833:IVG589857 JEX589833:JFC589857 JOT589833:JOY589857 JYP589833:JYU589857 KIL589833:KIQ589857 KSH589833:KSM589857 LCD589833:LCI589857 LLZ589833:LME589857 LVV589833:LWA589857 MFR589833:MFW589857 MPN589833:MPS589857 MZJ589833:MZO589857 NJF589833:NJK589857 NTB589833:NTG589857 OCX589833:ODC589857 OMT589833:OMY589857 OWP589833:OWU589857 PGL589833:PGQ589857 PQH589833:PQM589857 QAD589833:QAI589857 QJZ589833:QKE589857 QTV589833:QUA589857 RDR589833:RDW589857 RNN589833:RNS589857 RXJ589833:RXO589857 SHF589833:SHK589857 SRB589833:SRG589857 TAX589833:TBC589857 TKT589833:TKY589857 TUP589833:TUU589857 UEL589833:UEQ589857 UOH589833:UOM589857 UYD589833:UYI589857 VHZ589833:VIE589857 VRV589833:VSA589857 WBR589833:WBW589857 WLN589833:WLS589857 WVJ589833:WVO589857 B655369:G655393 IX655369:JC655393 ST655369:SY655393 ACP655369:ACU655393 AML655369:AMQ655393 AWH655369:AWM655393 BGD655369:BGI655393 BPZ655369:BQE655393 BZV655369:CAA655393 CJR655369:CJW655393 CTN655369:CTS655393 DDJ655369:DDO655393 DNF655369:DNK655393 DXB655369:DXG655393 EGX655369:EHC655393 EQT655369:EQY655393 FAP655369:FAU655393 FKL655369:FKQ655393 FUH655369:FUM655393 GED655369:GEI655393 GNZ655369:GOE655393 GXV655369:GYA655393 HHR655369:HHW655393 HRN655369:HRS655393 IBJ655369:IBO655393 ILF655369:ILK655393 IVB655369:IVG655393 JEX655369:JFC655393 JOT655369:JOY655393 JYP655369:JYU655393 KIL655369:KIQ655393 KSH655369:KSM655393 LCD655369:LCI655393 LLZ655369:LME655393 LVV655369:LWA655393 MFR655369:MFW655393 MPN655369:MPS655393 MZJ655369:MZO655393 NJF655369:NJK655393 NTB655369:NTG655393 OCX655369:ODC655393 OMT655369:OMY655393 OWP655369:OWU655393 PGL655369:PGQ655393 PQH655369:PQM655393 QAD655369:QAI655393 QJZ655369:QKE655393 QTV655369:QUA655393 RDR655369:RDW655393 RNN655369:RNS655393 RXJ655369:RXO655393 SHF655369:SHK655393 SRB655369:SRG655393 TAX655369:TBC655393 TKT655369:TKY655393 TUP655369:TUU655393 UEL655369:UEQ655393 UOH655369:UOM655393 UYD655369:UYI655393 VHZ655369:VIE655393 VRV655369:VSA655393 WBR655369:WBW655393 WLN655369:WLS655393 WVJ655369:WVO655393 B720905:G720929 IX720905:JC720929 ST720905:SY720929 ACP720905:ACU720929 AML720905:AMQ720929 AWH720905:AWM720929 BGD720905:BGI720929 BPZ720905:BQE720929 BZV720905:CAA720929 CJR720905:CJW720929 CTN720905:CTS720929 DDJ720905:DDO720929 DNF720905:DNK720929 DXB720905:DXG720929 EGX720905:EHC720929 EQT720905:EQY720929 FAP720905:FAU720929 FKL720905:FKQ720929 FUH720905:FUM720929 GED720905:GEI720929 GNZ720905:GOE720929 GXV720905:GYA720929 HHR720905:HHW720929 HRN720905:HRS720929 IBJ720905:IBO720929 ILF720905:ILK720929 IVB720905:IVG720929 JEX720905:JFC720929 JOT720905:JOY720929 JYP720905:JYU720929 KIL720905:KIQ720929 KSH720905:KSM720929 LCD720905:LCI720929 LLZ720905:LME720929 LVV720905:LWA720929 MFR720905:MFW720929 MPN720905:MPS720929 MZJ720905:MZO720929 NJF720905:NJK720929 NTB720905:NTG720929 OCX720905:ODC720929 OMT720905:OMY720929 OWP720905:OWU720929 PGL720905:PGQ720929 PQH720905:PQM720929 QAD720905:QAI720929 QJZ720905:QKE720929 QTV720905:QUA720929 RDR720905:RDW720929 RNN720905:RNS720929 RXJ720905:RXO720929 SHF720905:SHK720929 SRB720905:SRG720929 TAX720905:TBC720929 TKT720905:TKY720929 TUP720905:TUU720929 UEL720905:UEQ720929 UOH720905:UOM720929 UYD720905:UYI720929 VHZ720905:VIE720929 VRV720905:VSA720929 WBR720905:WBW720929 WLN720905:WLS720929 WVJ720905:WVO720929 B786441:G786465 IX786441:JC786465 ST786441:SY786465 ACP786441:ACU786465 AML786441:AMQ786465 AWH786441:AWM786465 BGD786441:BGI786465 BPZ786441:BQE786465 BZV786441:CAA786465 CJR786441:CJW786465 CTN786441:CTS786465 DDJ786441:DDO786465 DNF786441:DNK786465 DXB786441:DXG786465 EGX786441:EHC786465 EQT786441:EQY786465 FAP786441:FAU786465 FKL786441:FKQ786465 FUH786441:FUM786465 GED786441:GEI786465 GNZ786441:GOE786465 GXV786441:GYA786465 HHR786441:HHW786465 HRN786441:HRS786465 IBJ786441:IBO786465 ILF786441:ILK786465 IVB786441:IVG786465 JEX786441:JFC786465 JOT786441:JOY786465 JYP786441:JYU786465 KIL786441:KIQ786465 KSH786441:KSM786465 LCD786441:LCI786465 LLZ786441:LME786465 LVV786441:LWA786465 MFR786441:MFW786465 MPN786441:MPS786465 MZJ786441:MZO786465 NJF786441:NJK786465 NTB786441:NTG786465 OCX786441:ODC786465 OMT786441:OMY786465 OWP786441:OWU786465 PGL786441:PGQ786465 PQH786441:PQM786465 QAD786441:QAI786465 QJZ786441:QKE786465 QTV786441:QUA786465 RDR786441:RDW786465 RNN786441:RNS786465 RXJ786441:RXO786465 SHF786441:SHK786465 SRB786441:SRG786465 TAX786441:TBC786465 TKT786441:TKY786465 TUP786441:TUU786465 UEL786441:UEQ786465 UOH786441:UOM786465 UYD786441:UYI786465 VHZ786441:VIE786465 VRV786441:VSA786465 WBR786441:WBW786465 WLN786441:WLS786465 WVJ786441:WVO786465 B851977:G852001 IX851977:JC852001 ST851977:SY852001 ACP851977:ACU852001 AML851977:AMQ852001 AWH851977:AWM852001 BGD851977:BGI852001 BPZ851977:BQE852001 BZV851977:CAA852001 CJR851977:CJW852001 CTN851977:CTS852001 DDJ851977:DDO852001 DNF851977:DNK852001 DXB851977:DXG852001 EGX851977:EHC852001 EQT851977:EQY852001 FAP851977:FAU852001 FKL851977:FKQ852001 FUH851977:FUM852001 GED851977:GEI852001 GNZ851977:GOE852001 GXV851977:GYA852001 HHR851977:HHW852001 HRN851977:HRS852001 IBJ851977:IBO852001 ILF851977:ILK852001 IVB851977:IVG852001 JEX851977:JFC852001 JOT851977:JOY852001 JYP851977:JYU852001 KIL851977:KIQ852001 KSH851977:KSM852001 LCD851977:LCI852001 LLZ851977:LME852001 LVV851977:LWA852001 MFR851977:MFW852001 MPN851977:MPS852001 MZJ851977:MZO852001 NJF851977:NJK852001 NTB851977:NTG852001 OCX851977:ODC852001 OMT851977:OMY852001 OWP851977:OWU852001 PGL851977:PGQ852001 PQH851977:PQM852001 QAD851977:QAI852001 QJZ851977:QKE852001 QTV851977:QUA852001 RDR851977:RDW852001 RNN851977:RNS852001 RXJ851977:RXO852001 SHF851977:SHK852001 SRB851977:SRG852001 TAX851977:TBC852001 TKT851977:TKY852001 TUP851977:TUU852001 UEL851977:UEQ852001 UOH851977:UOM852001 UYD851977:UYI852001 VHZ851977:VIE852001 VRV851977:VSA852001 WBR851977:WBW852001 WLN851977:WLS852001 WVJ851977:WVO852001 B917513:G917537 IX917513:JC917537 ST917513:SY917537 ACP917513:ACU917537 AML917513:AMQ917537 AWH917513:AWM917537 BGD917513:BGI917537 BPZ917513:BQE917537 BZV917513:CAA917537 CJR917513:CJW917537 CTN917513:CTS917537 DDJ917513:DDO917537 DNF917513:DNK917537 DXB917513:DXG917537 EGX917513:EHC917537 EQT917513:EQY917537 FAP917513:FAU917537 FKL917513:FKQ917537 FUH917513:FUM917537 GED917513:GEI917537 GNZ917513:GOE917537 GXV917513:GYA917537 HHR917513:HHW917537 HRN917513:HRS917537 IBJ917513:IBO917537 ILF917513:ILK917537 IVB917513:IVG917537 JEX917513:JFC917537 JOT917513:JOY917537 JYP917513:JYU917537 KIL917513:KIQ917537 KSH917513:KSM917537 LCD917513:LCI917537 LLZ917513:LME917537 LVV917513:LWA917537 MFR917513:MFW917537 MPN917513:MPS917537 MZJ917513:MZO917537 NJF917513:NJK917537 NTB917513:NTG917537 OCX917513:ODC917537 OMT917513:OMY917537 OWP917513:OWU917537 PGL917513:PGQ917537 PQH917513:PQM917537 QAD917513:QAI917537 QJZ917513:QKE917537 QTV917513:QUA917537 RDR917513:RDW917537 RNN917513:RNS917537 RXJ917513:RXO917537 SHF917513:SHK917537 SRB917513:SRG917537 TAX917513:TBC917537 TKT917513:TKY917537 TUP917513:TUU917537 UEL917513:UEQ917537 UOH917513:UOM917537 UYD917513:UYI917537 VHZ917513:VIE917537 VRV917513:VSA917537 WBR917513:WBW917537 WLN917513:WLS917537 WVJ917513:WVO917537 B983049:G983073 IX983049:JC983073 ST983049:SY983073 ACP983049:ACU983073 AML983049:AMQ983073 AWH983049:AWM983073 BGD983049:BGI983073 BPZ983049:BQE983073 BZV983049:CAA983073 CJR983049:CJW983073 CTN983049:CTS983073 DDJ983049:DDO983073 DNF983049:DNK983073 DXB983049:DXG983073 EGX983049:EHC983073 EQT983049:EQY983073 FAP983049:FAU983073 FKL983049:FKQ983073 FUH983049:FUM983073 GED983049:GEI983073 GNZ983049:GOE983073 GXV983049:GYA983073 HHR983049:HHW983073 HRN983049:HRS983073 IBJ983049:IBO983073 ILF983049:ILK983073 IVB983049:IVG983073 JEX983049:JFC983073 JOT983049:JOY983073 JYP983049:JYU983073 KIL983049:KIQ983073 KSH983049:KSM983073 LCD983049:LCI983073 LLZ983049:LME983073 LVV983049:LWA983073 MFR983049:MFW983073 MPN983049:MPS983073 MZJ983049:MZO983073 NJF983049:NJK983073 NTB983049:NTG983073 OCX983049:ODC983073 OMT983049:OMY983073 OWP983049:OWU983073 PGL983049:PGQ983073 PQH983049:PQM983073 QAD983049:QAI983073 QJZ983049:QKE983073 QTV983049:QUA983073 RDR983049:RDW983073 RNN983049:RNS983073 RXJ983049:RXO983073 SHF983049:SHK983073 SRB983049:SRG983073 TAX983049:TBC983073 TKT983049:TKY983073 TUP983049:TUU983073 UEL983049:UEQ983073 UOH983049:UOM983073 UYD983049:UYI983073 VHZ983049:VIE983073 VRV983049:VSA983073 WBR983049:WBW983073 WLN983049:WLS983073 WVJ983049:WVO98307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20</vt:i4>
      </vt:variant>
    </vt:vector>
  </HeadingPairs>
  <TitlesOfParts>
    <vt:vector size="24" baseType="lpstr">
      <vt:lpstr>F6a</vt:lpstr>
      <vt:lpstr>F6b</vt:lpstr>
      <vt:lpstr>F6c</vt:lpstr>
      <vt:lpstr>F6d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GASTO_NE_T1</vt:lpstr>
      <vt:lpstr>GASTO_NE_T2</vt:lpstr>
      <vt:lpstr>GASTO_NE_T3</vt:lpstr>
      <vt:lpstr>GASTO_NE_T4</vt:lpstr>
      <vt:lpstr>GASTO_NE_T5</vt:lpstr>
      <vt:lpstr>GASTO_NE_T6</vt:lpstr>
      <vt:lpstr>'F6a'!Títulos_a_imprimir</vt:lpstr>
      <vt:lpstr>'F6c'!Títulos_a_imprimir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facturas-cmapas</dc:creator>
  <cp:lastModifiedBy>facturas-cmapas</cp:lastModifiedBy>
  <cp:lastPrinted>2019-11-05T18:09:25Z</cp:lastPrinted>
  <dcterms:created xsi:type="dcterms:W3CDTF">2019-11-05T16:59:33Z</dcterms:created>
  <dcterms:modified xsi:type="dcterms:W3CDTF">2019-11-05T18:09:28Z</dcterms:modified>
</cp:coreProperties>
</file>