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ANUAL 2023\"/>
    </mc:Choice>
  </mc:AlternateContent>
  <xr:revisionPtr revIDLastSave="0" documentId="13_ncr:1_{492D7020-8BF1-429A-B752-36F28086C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7 a)" sheetId="1" r:id="rId1"/>
    <sheet name="Formato 7 b)" sheetId="2" r:id="rId2"/>
    <sheet name="Formato 7 c)" sheetId="3" r:id="rId3"/>
    <sheet name="Formato 7 d)" sheetId="4" r:id="rId4"/>
  </sheets>
  <externalReferences>
    <externalReference r:id="rId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F13" i="4"/>
  <c r="E13" i="4"/>
  <c r="E7" i="4" s="1"/>
  <c r="D13" i="4"/>
  <c r="C13" i="4"/>
  <c r="C7" i="4" s="1"/>
  <c r="D12" i="4"/>
  <c r="D7" i="4" s="1"/>
  <c r="B7" i="4"/>
  <c r="B29" i="4" s="1"/>
  <c r="B18" i="4"/>
  <c r="C18" i="4"/>
  <c r="D18" i="4"/>
  <c r="E18" i="4"/>
  <c r="C19" i="3"/>
  <c r="C7" i="3" s="1"/>
  <c r="B19" i="3"/>
  <c r="D7" i="3"/>
  <c r="E36" i="3"/>
  <c r="D36" i="3"/>
  <c r="C36" i="3"/>
  <c r="B36" i="3"/>
  <c r="E28" i="3"/>
  <c r="D28" i="3"/>
  <c r="C28" i="3"/>
  <c r="B28" i="3"/>
  <c r="E21" i="3"/>
  <c r="D21" i="3"/>
  <c r="C21" i="3"/>
  <c r="B21" i="3"/>
  <c r="B7" i="3" s="1"/>
  <c r="B31" i="3" s="1"/>
  <c r="E7" i="3"/>
  <c r="C31" i="3" l="1"/>
  <c r="D29" i="4"/>
  <c r="C29" i="4"/>
  <c r="E29" i="4"/>
  <c r="D31" i="3"/>
  <c r="E31" i="3"/>
  <c r="G7" i="4" l="1"/>
  <c r="G18" i="4"/>
  <c r="F7" i="4"/>
  <c r="F18" i="4"/>
  <c r="G36" i="3"/>
  <c r="F36" i="3"/>
  <c r="G7" i="3"/>
  <c r="G21" i="3"/>
  <c r="G28" i="3"/>
  <c r="F21" i="3"/>
  <c r="F28" i="3"/>
  <c r="G19" i="2"/>
  <c r="F19" i="2"/>
  <c r="E19" i="2"/>
  <c r="D19" i="2"/>
  <c r="C9" i="2"/>
  <c r="D9" i="2" s="1"/>
  <c r="C10" i="2"/>
  <c r="D10" i="2" s="1"/>
  <c r="E10" i="2" s="1"/>
  <c r="F10" i="2" s="1"/>
  <c r="G10" i="2" s="1"/>
  <c r="C11" i="2"/>
  <c r="D11" i="2" s="1"/>
  <c r="E11" i="2" s="1"/>
  <c r="F11" i="2" s="1"/>
  <c r="G11" i="2" s="1"/>
  <c r="C12" i="2"/>
  <c r="D12" i="2" s="1"/>
  <c r="E12" i="2" s="1"/>
  <c r="F12" i="2" s="1"/>
  <c r="G12" i="2" s="1"/>
  <c r="C13" i="2"/>
  <c r="D13" i="2" s="1"/>
  <c r="E13" i="2" s="1"/>
  <c r="F13" i="2" s="1"/>
  <c r="G13" i="2" s="1"/>
  <c r="C14" i="2"/>
  <c r="D14" i="2" s="1"/>
  <c r="E14" i="2" s="1"/>
  <c r="F14" i="2" s="1"/>
  <c r="G14" i="2" s="1"/>
  <c r="C15" i="2"/>
  <c r="D15" i="2" s="1"/>
  <c r="E15" i="2" s="1"/>
  <c r="F15" i="2" s="1"/>
  <c r="G15" i="2" s="1"/>
  <c r="C16" i="2"/>
  <c r="D16" i="2" s="1"/>
  <c r="E16" i="2" s="1"/>
  <c r="F16" i="2" s="1"/>
  <c r="G16" i="2" s="1"/>
  <c r="C17" i="2"/>
  <c r="D17" i="2" s="1"/>
  <c r="E17" i="2" s="1"/>
  <c r="F17" i="2" s="1"/>
  <c r="G17" i="2" s="1"/>
  <c r="C19" i="2"/>
  <c r="B8" i="2"/>
  <c r="B19" i="2"/>
  <c r="G29" i="1"/>
  <c r="G22" i="1"/>
  <c r="C13" i="1"/>
  <c r="D13" i="1" s="1"/>
  <c r="E13" i="1" s="1"/>
  <c r="C15" i="1"/>
  <c r="D15" i="1" s="1"/>
  <c r="E15" i="1" s="1"/>
  <c r="F15" i="1" s="1"/>
  <c r="G15" i="1" s="1"/>
  <c r="F29" i="1"/>
  <c r="F22" i="1"/>
  <c r="E29" i="1"/>
  <c r="E22" i="1"/>
  <c r="D29" i="1"/>
  <c r="D22" i="1"/>
  <c r="C29" i="1"/>
  <c r="C22" i="1"/>
  <c r="B29" i="1"/>
  <c r="B22" i="1"/>
  <c r="B8" i="1"/>
  <c r="F7" i="3" l="1"/>
  <c r="F31" i="3" s="1"/>
  <c r="G29" i="4"/>
  <c r="F29" i="4"/>
  <c r="B32" i="1"/>
  <c r="B35" i="1" s="1"/>
  <c r="B37" i="1" s="1"/>
  <c r="G31" i="3"/>
  <c r="B30" i="2"/>
  <c r="F13" i="1"/>
  <c r="E8" i="1"/>
  <c r="E32" i="1" s="1"/>
  <c r="E35" i="1" s="1"/>
  <c r="E37" i="1" s="1"/>
  <c r="D8" i="2"/>
  <c r="D30" i="2" s="1"/>
  <c r="E9" i="2"/>
  <c r="C8" i="1"/>
  <c r="C32" i="1" s="1"/>
  <c r="C35" i="1" s="1"/>
  <c r="C37" i="1" s="1"/>
  <c r="D8" i="1"/>
  <c r="D32" i="1" s="1"/>
  <c r="D35" i="1" s="1"/>
  <c r="D37" i="1" s="1"/>
  <c r="C8" i="2"/>
  <c r="C30" i="2" s="1"/>
  <c r="G13" i="1" l="1"/>
  <c r="G8" i="1" s="1"/>
  <c r="G32" i="1" s="1"/>
  <c r="G35" i="1" s="1"/>
  <c r="G37" i="1" s="1"/>
  <c r="F8" i="1"/>
  <c r="F32" i="1" s="1"/>
  <c r="F35" i="1" s="1"/>
  <c r="F37" i="1" s="1"/>
  <c r="F9" i="2"/>
  <c r="E8" i="2"/>
  <c r="E30" i="2" s="1"/>
  <c r="G9" i="2" l="1"/>
  <c r="G8" i="2" s="1"/>
  <c r="G30" i="2" s="1"/>
  <c r="F8" i="2"/>
  <c r="F30" i="2" s="1"/>
</calcChain>
</file>

<file path=xl/sharedStrings.xml><?xml version="1.0" encoding="utf-8"?>
<sst xmlns="http://schemas.openxmlformats.org/spreadsheetml/2006/main" count="134" uniqueCount="95">
  <si>
    <t>Formato 7 a) Proyecciones de Ingresos - LDF</t>
  </si>
  <si>
    <t>Proyecciones de Ingresos - LDF</t>
  </si>
  <si>
    <t>(PESOS)</t>
  </si>
  <si>
    <t>(CIFRAS NOMINALES)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</si>
  <si>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</si>
  <si>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</si>
  <si>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</si>
  <si>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</si>
  <si>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</si>
  <si>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</si>
  <si>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</si>
  <si>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</si>
  <si>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</si>
  <si>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</si>
  <si>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</si>
  <si>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</si>
  <si>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</si>
  <si>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</si>
  <si>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</si>
  <si>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</si>
  <si>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</si>
  <si>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</si>
  <si>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</si>
  <si>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</si>
  <si>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</si>
  <si>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</si>
  <si>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</si>
  <si>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</si>
  <si>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</si>
  <si>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</si>
  <si>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</si>
  <si>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</si>
  <si>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</si>
  <si>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</si>
  <si>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</si>
  <si>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</si>
  <si>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</si>
  <si>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</si>
  <si>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</si>
  <si>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</si>
  <si>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</si>
  <si>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</si>
  <si>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</si>
  <si>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</si>
  <si>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</si>
  <si>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</si>
  <si>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</si>
  <si>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</si>
  <si>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</si>
  <si>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</si>
  <si>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</si>
  <si>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</si>
  <si>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</si>
  <si>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</si>
  <si>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</si>
  <si>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</si>
  <si>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</si>
  <si>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</si>
  <si>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</si>
  <si>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</si>
  <si>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</si>
  <si>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</si>
  <si>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</si>
  <si>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</si>
  <si>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</si>
  <si>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</si>
  <si>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</si>
  <si>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</si>
  <si>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</si>
  <si>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</si>
  <si>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</si>
  <si>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</si>
  <si>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</si>
  <si>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</si>
  <si>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</si>
  <si>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</si>
  <si>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</si>
  <si>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</si>
  <si>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Comité Municipal de Agua Potable y Alcantarillado de Salamanca, Gto.
Municipio de Salamanca, 
Gobierno del Estado de Guanajuato</t>
  </si>
  <si>
    <t xml:space="preserve">        Concepto</t>
  </si>
  <si>
    <t xml:space="preserve">Año en Cuestión
(de proyecto de presupuesto) </t>
  </si>
  <si>
    <t>Concepto</t>
  </si>
  <si>
    <r>
      <t>2018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</si>
  <si>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>2019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</si>
  <si>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>2020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</si>
  <si>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</si>
  <si>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2021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</si>
  <si>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2020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</si>
  <si>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2019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</si>
  <si>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2018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</si>
  <si>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Al 30 de Junio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</si>
  <si>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Al 30 de Junio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</si>
  <si>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Año en Cuestión
(de proyecto de presupuesto)</t>
  </si>
  <si>
    <r>
      <t xml:space="preserve">2022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</si>
  <si>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2022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</si>
</sst>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indent="3"/>
    </xf>
    <xf numFmtId="0" fontId="0" fillId="0" borderId="7" xfId="0" applyBorder="1" applyAlignment="1">
      <alignment vertical="center"/>
    </xf>
    <xf numFmtId="0" fontId="0" fillId="0" borderId="7" xfId="0" applyBorder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0" xfId="1" applyFont="1" applyFill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0" fontId="2" fillId="0" borderId="12" xfId="0" applyFont="1" applyBorder="1" applyAlignment="1">
      <alignment horizontal="left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 wrapText="1" indent="3"/>
    </xf>
    <xf numFmtId="43" fontId="0" fillId="0" borderId="12" xfId="0" applyNumberForma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3"/>
    </xf>
    <xf numFmtId="43" fontId="2" fillId="0" borderId="13" xfId="1" applyFont="1" applyFill="1" applyBorder="1" applyAlignment="1" applyProtection="1">
      <alignment vertical="center"/>
      <protection locked="0"/>
    </xf>
    <xf numFmtId="0" fontId="0" fillId="0" borderId="12" xfId="0" applyBorder="1"/>
    <xf numFmtId="4" fontId="0" fillId="0" borderId="12" xfId="0" applyNumberFormat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" fontId="0" fillId="0" borderId="14" xfId="0" applyNumberFormat="1" applyBorder="1" applyProtection="1">
      <protection locked="0"/>
    </xf>
    <xf numFmtId="43" fontId="0" fillId="0" borderId="0" xfId="1" applyFont="1"/>
    <xf numFmtId="43" fontId="0" fillId="0" borderId="14" xfId="1" applyFont="1" applyBorder="1" applyProtection="1">
      <protection locked="0"/>
    </xf>
    <xf numFmtId="43" fontId="0" fillId="0" borderId="0" xfId="0" applyNumberFormat="1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7">
    <cellStyle name="Millares" xfId="1" builtinId="3"/>
    <cellStyle name="Millares 2" xfId="3" xr:uid="{32220BA1-F951-491F-A9F9-3C632FE36139}"/>
    <cellStyle name="Moneda 2" xfId="5" xr:uid="{71FF7943-AE8D-41A7-9958-27933143A64B}"/>
    <cellStyle name="Normal" xfId="0" builtinId="0"/>
    <cellStyle name="Normal 2 4" xfId="2" xr:uid="{00000000-0005-0000-0000-000002000000}"/>
    <cellStyle name="Normal 3 2" xfId="4" xr:uid="{9CE697A8-0AC8-4C4B-BFE6-436D9E90BD6E}"/>
    <cellStyle name="Porcentaje 2" xfId="6" xr:uid="{573EAAD2-384B-4A58-AAAE-A4A55E70B5F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1</xdr:row>
      <xdr:rowOff>119062</xdr:rowOff>
    </xdr:from>
    <xdr:to>
      <xdr:col>0</xdr:col>
      <xdr:colOff>2000250</xdr:colOff>
      <xdr:row>3</xdr:row>
      <xdr:rowOff>150063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3FF517-EA5B-4711-8277-B8B8B67EC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95312"/>
          <a:ext cx="762000" cy="769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1131793</xdr:colOff>
      <xdr:row>1</xdr:row>
      <xdr:rowOff>162652</xdr:rowOff>
    </xdr:from>
    <xdr:to>
      <xdr:col>0</xdr:col>
      <xdr:colOff>1961028</xdr:colOff>
      <xdr:row>3</xdr:row>
      <xdr:rowOff>181682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5B6483-CB33-4FB6-BD91-1339B56B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793" y="644505"/>
          <a:ext cx="829235" cy="837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1243853</xdr:colOff>
      <xdr:row>1</xdr:row>
      <xdr:rowOff>168088</xdr:rowOff>
    </xdr:from>
    <xdr:to>
      <xdr:col>0</xdr:col>
      <xdr:colOff>1890085</xdr:colOff>
      <xdr:row>2</xdr:row>
      <xdr:rowOff>170476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F0427F-5A31-4C6D-9577-E211C31AC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3853" y="649941"/>
          <a:ext cx="646232" cy="6523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885265</xdr:colOff>
      <xdr:row>1</xdr:row>
      <xdr:rowOff>168087</xdr:rowOff>
    </xdr:from>
    <xdr:to>
      <xdr:col>0</xdr:col>
      <xdr:colOff>1531497</xdr:colOff>
      <xdr:row>3</xdr:row>
      <xdr:rowOff>69622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303C74-4910-44F2-AF12-C50D2F09F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265" y="649940"/>
          <a:ext cx="646232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Comun\PRESUPUESTO%20DE%20EGRESOS%202021\0361_IDF_MSAL_AWA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COMITÉ MUNICIPAL DE AGUA POTABLE Y ALCANTARILLADO DE SALAMANCA, GTO., Gobierno del Estado de Guanajuato</v>
          </cell>
        </row>
        <row r="11">
          <cell r="C11" t="str">
            <v>Municipio de Salamanca, Gobierno del Estado de Guanajuato</v>
          </cell>
        </row>
        <row r="12">
          <cell r="C12">
            <v>2020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6" sqref="B16"/>
    </sheetView>
  </sheetViews>
  <sheetFormatPr baseColWidth="10" defaultColWidth="17.28515625" defaultRowHeight="15" customHeight="1" zeroHeight="1" x14ac:dyDescent="0.25"/>
  <cols>
    <col min="1" max="1" width="61.140625" customWidth="1"/>
  </cols>
  <sheetData>
    <row r="1" spans="1:7" ht="37.5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7" ht="42.75" customHeight="1" x14ac:dyDescent="0.25">
      <c r="A2" s="35" t="s">
        <v>78</v>
      </c>
      <c r="B2" s="36"/>
      <c r="C2" s="36"/>
      <c r="D2" s="36"/>
      <c r="E2" s="36"/>
      <c r="F2" s="36"/>
      <c r="G2" s="37"/>
    </row>
    <row r="3" spans="1:7" x14ac:dyDescent="0.25">
      <c r="A3" s="38" t="s">
        <v>1</v>
      </c>
      <c r="B3" s="39"/>
      <c r="C3" s="39"/>
      <c r="D3" s="39"/>
      <c r="E3" s="39"/>
      <c r="F3" s="39"/>
      <c r="G3" s="40"/>
    </row>
    <row r="4" spans="1:7" x14ac:dyDescent="0.25">
      <c r="A4" s="38" t="s">
        <v>2</v>
      </c>
      <c r="B4" s="39"/>
      <c r="C4" s="39"/>
      <c r="D4" s="39"/>
      <c r="E4" s="39"/>
      <c r="F4" s="39"/>
      <c r="G4" s="40"/>
    </row>
    <row r="5" spans="1:7" x14ac:dyDescent="0.25">
      <c r="A5" s="38" t="s">
        <v>3</v>
      </c>
      <c r="B5" s="39"/>
      <c r="C5" s="39"/>
      <c r="D5" s="39"/>
      <c r="E5" s="39"/>
      <c r="F5" s="39"/>
      <c r="G5" s="40"/>
    </row>
    <row r="6" spans="1:7" x14ac:dyDescent="0.25">
      <c r="A6" s="41" t="s">
        <v>81</v>
      </c>
      <c r="B6" s="1">
        <v>2024</v>
      </c>
      <c r="C6" s="32">
        <v>2025</v>
      </c>
      <c r="D6" s="32">
        <v>2026</v>
      </c>
      <c r="E6" s="32">
        <v>2027</v>
      </c>
      <c r="F6" s="32">
        <v>2028</v>
      </c>
      <c r="G6" s="32">
        <v>2029</v>
      </c>
    </row>
    <row r="7" spans="1:7" ht="48" customHeight="1" x14ac:dyDescent="0.25">
      <c r="A7" s="42"/>
      <c r="B7" s="2" t="s">
        <v>92</v>
      </c>
      <c r="C7" s="33"/>
      <c r="D7" s="33"/>
      <c r="E7" s="33"/>
      <c r="F7" s="33"/>
      <c r="G7" s="33"/>
    </row>
    <row r="8" spans="1:7" x14ac:dyDescent="0.25">
      <c r="A8" s="3" t="s">
        <v>4</v>
      </c>
      <c r="B8" s="8">
        <f>SUM(B9:B20)</f>
        <v>266974757.62</v>
      </c>
      <c r="C8" s="8">
        <f t="shared" ref="C8:G8" si="0">SUM(C9:C20)</f>
        <v>274984000.34860003</v>
      </c>
      <c r="D8" s="8">
        <f t="shared" si="0"/>
        <v>283233520.35905802</v>
      </c>
      <c r="E8" s="8">
        <f t="shared" si="0"/>
        <v>291730525.9698298</v>
      </c>
      <c r="F8" s="8">
        <f t="shared" si="0"/>
        <v>300482441.74892473</v>
      </c>
      <c r="G8" s="8">
        <f t="shared" si="0"/>
        <v>309496915.00139248</v>
      </c>
    </row>
    <row r="9" spans="1:7" x14ac:dyDescent="0.25">
      <c r="A9" s="10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x14ac:dyDescent="0.25">
      <c r="A10" s="10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x14ac:dyDescent="0.25">
      <c r="A11" s="10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x14ac:dyDescent="0.25">
      <c r="A12" s="10" t="s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5">
      <c r="A13" s="10" t="s">
        <v>9</v>
      </c>
      <c r="B13" s="12">
        <v>7000000</v>
      </c>
      <c r="C13" s="12">
        <f>+B13*1.03</f>
        <v>7210000</v>
      </c>
      <c r="D13" s="12">
        <f>+C13*1.03</f>
        <v>7426300</v>
      </c>
      <c r="E13" s="12">
        <f>+D13*1.03</f>
        <v>7649089</v>
      </c>
      <c r="F13" s="12">
        <f>+E13*1.03</f>
        <v>7878561.6699999999</v>
      </c>
      <c r="G13" s="12">
        <f>+F13*1.03</f>
        <v>8114918.5201000003</v>
      </c>
    </row>
    <row r="14" spans="1:7" x14ac:dyDescent="0.25">
      <c r="A14" s="10" t="s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5">
      <c r="A15" s="10" t="s">
        <v>11</v>
      </c>
      <c r="B15" s="12">
        <v>259974757.62</v>
      </c>
      <c r="C15" s="12">
        <f>+B15*1.03</f>
        <v>267774000.3486</v>
      </c>
      <c r="D15" s="12">
        <f>+C15*1.03</f>
        <v>275807220.35905802</v>
      </c>
      <c r="E15" s="12">
        <f>+D15*1.03</f>
        <v>284081436.9698298</v>
      </c>
      <c r="F15" s="12">
        <f>+E15*1.03</f>
        <v>292603880.07892472</v>
      </c>
      <c r="G15" s="12">
        <f>+F15*1.03</f>
        <v>301381996.48129249</v>
      </c>
    </row>
    <row r="16" spans="1:7" x14ac:dyDescent="0.25">
      <c r="A16" s="10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13" t="s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5">
      <c r="A18" s="10" t="s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5">
      <c r="A19" s="10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10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14"/>
      <c r="B21" s="14"/>
      <c r="C21" s="14"/>
      <c r="D21" s="14"/>
      <c r="E21" s="14"/>
      <c r="F21" s="14"/>
      <c r="G21" s="14"/>
    </row>
    <row r="22" spans="1:7" x14ac:dyDescent="0.25">
      <c r="A22" s="15" t="s">
        <v>17</v>
      </c>
      <c r="B22" s="16">
        <f>SUM(B23:B27)</f>
        <v>0</v>
      </c>
      <c r="C22" s="16">
        <f t="shared" ref="C22:G22" si="1">SUM(C23:C27)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</row>
    <row r="23" spans="1:7" x14ac:dyDescent="0.25">
      <c r="A23" s="10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10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10" t="s">
        <v>20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30" x14ac:dyDescent="0.25">
      <c r="A26" s="17" t="s">
        <v>21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10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5" t="s">
        <v>23</v>
      </c>
      <c r="B29" s="16">
        <f>B30</f>
        <v>0</v>
      </c>
      <c r="C29" s="16">
        <f t="shared" ref="C29:G29" si="2">C30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10" t="s">
        <v>24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x14ac:dyDescent="0.25">
      <c r="A31" s="14"/>
      <c r="B31" s="14"/>
      <c r="C31" s="14"/>
      <c r="D31" s="14"/>
      <c r="E31" s="14"/>
      <c r="F31" s="14"/>
      <c r="G31" s="14"/>
    </row>
    <row r="32" spans="1:7" x14ac:dyDescent="0.25">
      <c r="A32" s="18" t="s">
        <v>25</v>
      </c>
      <c r="B32" s="19">
        <f>B29+B22+B8</f>
        <v>266974757.62</v>
      </c>
      <c r="C32" s="19">
        <f t="shared" ref="C32:F32" si="3">C29+C22+C8</f>
        <v>274984000.34860003</v>
      </c>
      <c r="D32" s="19">
        <f t="shared" si="3"/>
        <v>283233520.35905802</v>
      </c>
      <c r="E32" s="19">
        <f t="shared" si="3"/>
        <v>291730525.9698298</v>
      </c>
      <c r="F32" s="19">
        <f t="shared" si="3"/>
        <v>300482441.74892473</v>
      </c>
      <c r="G32" s="19">
        <f>G29+G22+G8</f>
        <v>309496915.00139248</v>
      </c>
    </row>
    <row r="33" spans="1:7" x14ac:dyDescent="0.25">
      <c r="A33" s="14"/>
      <c r="B33" s="14"/>
      <c r="C33" s="14"/>
      <c r="D33" s="14"/>
      <c r="E33" s="14"/>
      <c r="F33" s="14"/>
      <c r="G33" s="14"/>
    </row>
    <row r="34" spans="1:7" x14ac:dyDescent="0.25">
      <c r="A34" s="15" t="s">
        <v>26</v>
      </c>
      <c r="B34" s="20"/>
      <c r="C34" s="20"/>
      <c r="D34" s="20"/>
      <c r="E34" s="20"/>
      <c r="F34" s="20"/>
      <c r="G34" s="20"/>
    </row>
    <row r="35" spans="1:7" ht="30" x14ac:dyDescent="0.25">
      <c r="A35" s="21" t="s">
        <v>27</v>
      </c>
      <c r="B35" s="22">
        <f>+B32</f>
        <v>266974757.62</v>
      </c>
      <c r="C35" s="22">
        <f t="shared" ref="C35:G35" si="4">+C32</f>
        <v>274984000.34860003</v>
      </c>
      <c r="D35" s="22">
        <f t="shared" si="4"/>
        <v>283233520.35905802</v>
      </c>
      <c r="E35" s="22">
        <f t="shared" si="4"/>
        <v>291730525.9698298</v>
      </c>
      <c r="F35" s="22">
        <f t="shared" si="4"/>
        <v>300482441.74892473</v>
      </c>
      <c r="G35" s="22">
        <f t="shared" si="4"/>
        <v>309496915.00139248</v>
      </c>
    </row>
    <row r="36" spans="1:7" ht="30" x14ac:dyDescent="0.25">
      <c r="A36" s="21" t="s">
        <v>28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x14ac:dyDescent="0.25">
      <c r="A37" s="15" t="s">
        <v>29</v>
      </c>
      <c r="B37" s="19">
        <f>B36+B35</f>
        <v>266974757.62</v>
      </c>
      <c r="C37" s="19">
        <f t="shared" ref="C37:F37" si="5">C36+C35</f>
        <v>274984000.34860003</v>
      </c>
      <c r="D37" s="19">
        <f t="shared" si="5"/>
        <v>283233520.35905802</v>
      </c>
      <c r="E37" s="19">
        <f t="shared" si="5"/>
        <v>291730525.9698298</v>
      </c>
      <c r="F37" s="19">
        <f t="shared" si="5"/>
        <v>300482441.74892473</v>
      </c>
      <c r="G37" s="19">
        <f>G36+G35</f>
        <v>309496915.00139248</v>
      </c>
    </row>
    <row r="38" spans="1:7" x14ac:dyDescent="0.25">
      <c r="A38" s="4"/>
      <c r="B38" s="5"/>
      <c r="C38" s="5"/>
      <c r="D38" s="5"/>
      <c r="E38" s="5"/>
      <c r="F38" s="5"/>
      <c r="G38" s="5"/>
    </row>
    <row r="39" spans="1:7" hidden="1" x14ac:dyDescent="0.25"/>
    <row r="40" spans="1:7" hidden="1" x14ac:dyDescent="0.25"/>
    <row r="41" spans="1:7" hidden="1" x14ac:dyDescent="0.25"/>
    <row r="42" spans="1:7" hidden="1" x14ac:dyDescent="0.25"/>
    <row r="43" spans="1:7" hidden="1" x14ac:dyDescent="0.25"/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00000000-0002-0000-0000-000000000000}">
      <formula1>-1.79769313486231E+100</formula1>
      <formula2>1.79769313486231E+100</formula2>
    </dataValidation>
    <dataValidation allowBlank="1" showInputMessage="1" showErrorMessage="1" prompt="Año 5 (d)" sqref="G6:G7" xr:uid="{00000000-0002-0000-0000-000001000000}"/>
    <dataValidation allowBlank="1" showInputMessage="1" showErrorMessage="1" prompt="Año 4 (d)" sqref="F6:F7" xr:uid="{00000000-0002-0000-0000-000002000000}"/>
    <dataValidation allowBlank="1" showInputMessage="1" showErrorMessage="1" prompt="Año 3 (d)" sqref="E6:E7" xr:uid="{00000000-0002-0000-0000-000003000000}"/>
    <dataValidation allowBlank="1" showInputMessage="1" showErrorMessage="1" prompt="Año 2 (d)" sqref="D6:D7" xr:uid="{00000000-0002-0000-0000-000004000000}"/>
    <dataValidation allowBlank="1" showInputMessage="1" showErrorMessage="1" prompt="Año 1 (d)" sqref="C6:C7" xr:uid="{00000000-0002-0000-0000-000005000000}"/>
  </dataValidations>
  <pageMargins left="0.59" right="0.43" top="0.47" bottom="0.5699999999999999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zoomScale="90" zoomScaleNormal="90" workbookViewId="0">
      <selection activeCell="B8" sqref="B8"/>
    </sheetView>
  </sheetViews>
  <sheetFormatPr baseColWidth="10" defaultColWidth="17.42578125" defaultRowHeight="15" customHeight="1" zeroHeight="1" x14ac:dyDescent="0.25"/>
  <cols>
    <col min="1" max="1" width="59.5703125" customWidth="1"/>
  </cols>
  <sheetData>
    <row r="1" spans="1:7" ht="37.5" customHeight="1" x14ac:dyDescent="0.25">
      <c r="A1" s="34" t="s">
        <v>30</v>
      </c>
      <c r="B1" s="34"/>
      <c r="C1" s="34"/>
      <c r="D1" s="34"/>
      <c r="E1" s="34"/>
      <c r="F1" s="34"/>
      <c r="G1" s="34"/>
    </row>
    <row r="2" spans="1:7" ht="49.9" customHeight="1" x14ac:dyDescent="0.25">
      <c r="A2" s="35" t="s">
        <v>78</v>
      </c>
      <c r="B2" s="36"/>
      <c r="C2" s="36"/>
      <c r="D2" s="36"/>
      <c r="E2" s="36"/>
      <c r="F2" s="36"/>
      <c r="G2" s="37"/>
    </row>
    <row r="3" spans="1:7" x14ac:dyDescent="0.25">
      <c r="A3" s="38" t="s">
        <v>31</v>
      </c>
      <c r="B3" s="39"/>
      <c r="C3" s="39"/>
      <c r="D3" s="39"/>
      <c r="E3" s="39"/>
      <c r="F3" s="39"/>
      <c r="G3" s="40"/>
    </row>
    <row r="4" spans="1:7" x14ac:dyDescent="0.25">
      <c r="A4" s="38" t="s">
        <v>2</v>
      </c>
      <c r="B4" s="39"/>
      <c r="C4" s="39"/>
      <c r="D4" s="39"/>
      <c r="E4" s="39"/>
      <c r="F4" s="39"/>
      <c r="G4" s="40"/>
    </row>
    <row r="5" spans="1:7" x14ac:dyDescent="0.25">
      <c r="A5" s="38" t="s">
        <v>3</v>
      </c>
      <c r="B5" s="39"/>
      <c r="C5" s="39"/>
      <c r="D5" s="39"/>
      <c r="E5" s="39"/>
      <c r="F5" s="39"/>
      <c r="G5" s="40"/>
    </row>
    <row r="6" spans="1:7" x14ac:dyDescent="0.25">
      <c r="A6" s="43" t="s">
        <v>79</v>
      </c>
      <c r="B6" s="1">
        <v>2024</v>
      </c>
      <c r="C6" s="32">
        <v>2025</v>
      </c>
      <c r="D6" s="32">
        <v>2026</v>
      </c>
      <c r="E6" s="32">
        <v>2027</v>
      </c>
      <c r="F6" s="32">
        <v>2028</v>
      </c>
      <c r="G6" s="32">
        <v>2029</v>
      </c>
    </row>
    <row r="7" spans="1:7" ht="48" customHeight="1" x14ac:dyDescent="0.25">
      <c r="A7" s="44"/>
      <c r="B7" s="2" t="s">
        <v>80</v>
      </c>
      <c r="C7" s="33"/>
      <c r="D7" s="33"/>
      <c r="E7" s="33"/>
      <c r="F7" s="33"/>
      <c r="G7" s="33"/>
    </row>
    <row r="8" spans="1:7" s="9" customFormat="1" x14ac:dyDescent="0.25">
      <c r="A8" s="23" t="s">
        <v>33</v>
      </c>
      <c r="B8" s="24">
        <f>SUM(B9:B17)</f>
        <v>266974757.62958431</v>
      </c>
      <c r="C8" s="24">
        <f t="shared" ref="C8:G8" si="0">SUM(C9:C17)</f>
        <v>274984000.35847181</v>
      </c>
      <c r="D8" s="24">
        <f t="shared" si="0"/>
        <v>283233520.36922604</v>
      </c>
      <c r="E8" s="24">
        <f t="shared" si="0"/>
        <v>291730525.98030281</v>
      </c>
      <c r="F8" s="24">
        <f t="shared" si="0"/>
        <v>300482441.7597118</v>
      </c>
      <c r="G8" s="24">
        <f t="shared" si="0"/>
        <v>309496915.01250327</v>
      </c>
    </row>
    <row r="9" spans="1:7" x14ac:dyDescent="0.25">
      <c r="A9" s="10" t="s">
        <v>34</v>
      </c>
      <c r="B9" s="22">
        <v>112178816.46644761</v>
      </c>
      <c r="C9" s="22">
        <f>+B9*1.03</f>
        <v>115544180.96044104</v>
      </c>
      <c r="D9" s="22">
        <f>+C9*1.03</f>
        <v>119010506.38925427</v>
      </c>
      <c r="E9" s="22">
        <f>+D9*1.03</f>
        <v>122580821.5809319</v>
      </c>
      <c r="F9" s="22">
        <f>+E9*1.03</f>
        <v>126258246.22835986</v>
      </c>
      <c r="G9" s="22">
        <f>+F9*1.03</f>
        <v>130045993.61521067</v>
      </c>
    </row>
    <row r="10" spans="1:7" x14ac:dyDescent="0.25">
      <c r="A10" s="10" t="s">
        <v>35</v>
      </c>
      <c r="B10" s="22">
        <v>45826380</v>
      </c>
      <c r="C10" s="22">
        <f t="shared" ref="C10:G17" si="1">+B10*1.03</f>
        <v>47201171.399999999</v>
      </c>
      <c r="D10" s="22">
        <f t="shared" si="1"/>
        <v>48617206.542000003</v>
      </c>
      <c r="E10" s="22">
        <f t="shared" si="1"/>
        <v>50075722.738260001</v>
      </c>
      <c r="F10" s="22">
        <f t="shared" si="1"/>
        <v>51577994.420407802</v>
      </c>
      <c r="G10" s="22">
        <f t="shared" si="1"/>
        <v>53125334.253020041</v>
      </c>
    </row>
    <row r="11" spans="1:7" x14ac:dyDescent="0.25">
      <c r="A11" s="10" t="s">
        <v>36</v>
      </c>
      <c r="B11" s="22">
        <v>89623404.223136708</v>
      </c>
      <c r="C11" s="22">
        <f t="shared" si="1"/>
        <v>92312106.349830806</v>
      </c>
      <c r="D11" s="22">
        <f t="shared" si="1"/>
        <v>95081469.540325731</v>
      </c>
      <c r="E11" s="22">
        <f t="shared" si="1"/>
        <v>97933913.626535505</v>
      </c>
      <c r="F11" s="22">
        <f t="shared" si="1"/>
        <v>100871931.03533158</v>
      </c>
      <c r="G11" s="22">
        <f t="shared" si="1"/>
        <v>103898088.96639153</v>
      </c>
    </row>
    <row r="12" spans="1:7" x14ac:dyDescent="0.25">
      <c r="A12" s="10" t="s">
        <v>37</v>
      </c>
      <c r="B12" s="22">
        <v>100000</v>
      </c>
      <c r="C12" s="22">
        <f t="shared" si="1"/>
        <v>103000</v>
      </c>
      <c r="D12" s="22">
        <f t="shared" si="1"/>
        <v>106090</v>
      </c>
      <c r="E12" s="22">
        <f t="shared" si="1"/>
        <v>109272.7</v>
      </c>
      <c r="F12" s="22">
        <f t="shared" si="1"/>
        <v>112550.88099999999</v>
      </c>
      <c r="G12" s="22">
        <f t="shared" si="1"/>
        <v>115927.40742999999</v>
      </c>
    </row>
    <row r="13" spans="1:7" x14ac:dyDescent="0.25">
      <c r="A13" s="10" t="s">
        <v>38</v>
      </c>
      <c r="B13" s="22">
        <v>4552000</v>
      </c>
      <c r="C13" s="22">
        <f t="shared" si="1"/>
        <v>4688560</v>
      </c>
      <c r="D13" s="22">
        <f t="shared" si="1"/>
        <v>4829216.8</v>
      </c>
      <c r="E13" s="22">
        <f t="shared" si="1"/>
        <v>4974093.3039999995</v>
      </c>
      <c r="F13" s="22">
        <f t="shared" si="1"/>
        <v>5123316.1031200001</v>
      </c>
      <c r="G13" s="22">
        <f t="shared" si="1"/>
        <v>5277015.5862135999</v>
      </c>
    </row>
    <row r="14" spans="1:7" x14ac:dyDescent="0.25">
      <c r="A14" s="10" t="s">
        <v>39</v>
      </c>
      <c r="B14" s="22">
        <v>13879156.939999999</v>
      </c>
      <c r="C14" s="22">
        <f t="shared" si="1"/>
        <v>14295531.6482</v>
      </c>
      <c r="D14" s="22">
        <f t="shared" si="1"/>
        <v>14724397.597646</v>
      </c>
      <c r="E14" s="22">
        <f t="shared" si="1"/>
        <v>15166129.525575381</v>
      </c>
      <c r="F14" s="22">
        <f t="shared" si="1"/>
        <v>15621113.411342643</v>
      </c>
      <c r="G14" s="22">
        <f t="shared" si="1"/>
        <v>16089746.813682923</v>
      </c>
    </row>
    <row r="15" spans="1:7" x14ac:dyDescent="0.25">
      <c r="A15" s="10" t="s">
        <v>40</v>
      </c>
      <c r="B15" s="22"/>
      <c r="C15" s="22">
        <f t="shared" si="1"/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</row>
    <row r="16" spans="1:7" x14ac:dyDescent="0.25">
      <c r="A16" s="10" t="s">
        <v>41</v>
      </c>
      <c r="B16" s="22"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x14ac:dyDescent="0.25">
      <c r="A17" s="10" t="s">
        <v>42</v>
      </c>
      <c r="B17" s="22">
        <v>815000</v>
      </c>
      <c r="C17" s="22">
        <f t="shared" si="1"/>
        <v>839450</v>
      </c>
      <c r="D17" s="22">
        <f t="shared" si="1"/>
        <v>864633.5</v>
      </c>
      <c r="E17" s="22">
        <f t="shared" si="1"/>
        <v>890572.505</v>
      </c>
      <c r="F17" s="22">
        <f t="shared" si="1"/>
        <v>917289.68015000003</v>
      </c>
      <c r="G17" s="22">
        <f t="shared" si="1"/>
        <v>944808.37055450003</v>
      </c>
    </row>
    <row r="18" spans="1:7" x14ac:dyDescent="0.25">
      <c r="A18" s="25"/>
      <c r="B18" s="14"/>
      <c r="C18" s="14"/>
      <c r="D18" s="14"/>
      <c r="E18" s="14"/>
      <c r="F18" s="14"/>
      <c r="G18" s="14"/>
    </row>
    <row r="19" spans="1:7" x14ac:dyDescent="0.25">
      <c r="A19" s="15" t="s">
        <v>43</v>
      </c>
      <c r="B19" s="16">
        <f>SUM(B20:B28)</f>
        <v>0</v>
      </c>
      <c r="C19" s="16">
        <f t="shared" ref="C19:G19" si="2">SUM(C20:C28)</f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</row>
    <row r="20" spans="1:7" x14ac:dyDescent="0.25">
      <c r="A20" s="10" t="s">
        <v>34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10" t="s">
        <v>35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10" t="s">
        <v>36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10" t="s">
        <v>37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10" t="s">
        <v>38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10" t="s">
        <v>39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10" t="s">
        <v>40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10" t="s">
        <v>44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0" t="s">
        <v>42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5" t="s">
        <v>45</v>
      </c>
      <c r="B30" s="19">
        <f>B8+B19</f>
        <v>266974757.62958431</v>
      </c>
      <c r="C30" s="19">
        <f t="shared" ref="C30:G30" si="3">C8+C19</f>
        <v>274984000.35847181</v>
      </c>
      <c r="D30" s="19">
        <f t="shared" si="3"/>
        <v>283233520.36922604</v>
      </c>
      <c r="E30" s="19">
        <f t="shared" si="3"/>
        <v>291730525.98030281</v>
      </c>
      <c r="F30" s="19">
        <f t="shared" si="3"/>
        <v>300482441.7597118</v>
      </c>
      <c r="G30" s="19">
        <f t="shared" si="3"/>
        <v>309496915.01250327</v>
      </c>
    </row>
    <row r="31" spans="1:7" x14ac:dyDescent="0.25">
      <c r="A31" s="4"/>
      <c r="B31" s="4"/>
      <c r="C31" s="4"/>
      <c r="D31" s="4"/>
      <c r="E31" s="4"/>
      <c r="F31" s="4"/>
      <c r="G31" s="4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00000000-0002-0000-0100-000000000000}">
      <formula1>-1.79769313486231E+100</formula1>
      <formula2>1.79769313486231E+100</formula2>
    </dataValidation>
    <dataValidation allowBlank="1" showInputMessage="1" showErrorMessage="1" prompt="Año 5 (d)" sqref="G6:G7" xr:uid="{00000000-0002-0000-0100-000001000000}"/>
    <dataValidation allowBlank="1" showInputMessage="1" showErrorMessage="1" prompt="Año 4 (d)" sqref="F6:F7" xr:uid="{00000000-0002-0000-0100-000002000000}"/>
    <dataValidation allowBlank="1" showInputMessage="1" showErrorMessage="1" prompt="Año 3 (d)" sqref="E6:E7" xr:uid="{00000000-0002-0000-0100-000003000000}"/>
    <dataValidation allowBlank="1" showInputMessage="1" showErrorMessage="1" prompt="Año 2 (d)" sqref="D6:D7" xr:uid="{00000000-0002-0000-0100-000004000000}"/>
    <dataValidation allowBlank="1" showInputMessage="1" showErrorMessage="1" prompt="Año 1 (d)" sqref="C6:C7" xr:uid="{00000000-0002-0000-0100-000005000000}"/>
  </dataValidations>
  <pageMargins left="0.52" right="0.52" top="0.75" bottom="0.75" header="0.3" footer="0.3"/>
  <pageSetup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G19" sqref="G19"/>
    </sheetView>
  </sheetViews>
  <sheetFormatPr baseColWidth="10" defaultColWidth="0" defaultRowHeight="15" customHeight="1" zeroHeight="1" x14ac:dyDescent="0.25"/>
  <cols>
    <col min="1" max="1" width="62.7109375" customWidth="1"/>
    <col min="2" max="7" width="17.5703125" customWidth="1"/>
    <col min="8" max="16384" width="10.85546875" hidden="1"/>
  </cols>
  <sheetData>
    <row r="1" spans="1:7" s="6" customFormat="1" ht="37.5" customHeight="1" x14ac:dyDescent="0.25">
      <c r="A1" s="34" t="s">
        <v>46</v>
      </c>
      <c r="B1" s="34"/>
      <c r="C1" s="34"/>
      <c r="D1" s="34"/>
      <c r="E1" s="34"/>
      <c r="F1" s="34"/>
      <c r="G1" s="34"/>
    </row>
    <row r="2" spans="1:7" ht="51" customHeight="1" x14ac:dyDescent="0.25">
      <c r="A2" s="35" t="s">
        <v>78</v>
      </c>
      <c r="B2" s="36"/>
      <c r="C2" s="36"/>
      <c r="D2" s="36"/>
      <c r="E2" s="36"/>
      <c r="F2" s="36"/>
      <c r="G2" s="37"/>
    </row>
    <row r="3" spans="1:7" x14ac:dyDescent="0.25">
      <c r="A3" s="38" t="s">
        <v>47</v>
      </c>
      <c r="B3" s="39"/>
      <c r="C3" s="39"/>
      <c r="D3" s="39"/>
      <c r="E3" s="39"/>
      <c r="F3" s="39"/>
      <c r="G3" s="40"/>
    </row>
    <row r="4" spans="1:7" x14ac:dyDescent="0.25">
      <c r="A4" s="46" t="s">
        <v>2</v>
      </c>
      <c r="B4" s="47"/>
      <c r="C4" s="47"/>
      <c r="D4" s="47"/>
      <c r="E4" s="47"/>
      <c r="F4" s="47"/>
      <c r="G4" s="48"/>
    </row>
    <row r="5" spans="1:7" ht="14.45" customHeight="1" x14ac:dyDescent="0.25">
      <c r="A5" s="49" t="s">
        <v>81</v>
      </c>
      <c r="B5" s="51" t="s">
        <v>89</v>
      </c>
      <c r="C5" s="51" t="s">
        <v>88</v>
      </c>
      <c r="D5" s="51" t="s">
        <v>87</v>
      </c>
      <c r="E5" s="51" t="s">
        <v>86</v>
      </c>
      <c r="F5" s="51" t="s">
        <v>93</v>
      </c>
      <c r="G5" s="1">
        <v>2023</v>
      </c>
    </row>
    <row r="6" spans="1:7" ht="32.1" customHeight="1" x14ac:dyDescent="0.25">
      <c r="A6" s="50"/>
      <c r="B6" s="52"/>
      <c r="C6" s="52"/>
      <c r="D6" s="52"/>
      <c r="E6" s="52"/>
      <c r="F6" s="52"/>
      <c r="G6" s="2" t="s">
        <v>90</v>
      </c>
    </row>
    <row r="7" spans="1:7" x14ac:dyDescent="0.25">
      <c r="A7" s="3" t="s">
        <v>48</v>
      </c>
      <c r="B7" s="8">
        <f t="shared" ref="B7:E7" si="0">SUM(B8:B19)</f>
        <v>253455467.24000001</v>
      </c>
      <c r="C7" s="8">
        <f t="shared" si="0"/>
        <v>235128565.94999999</v>
      </c>
      <c r="D7" s="8">
        <f t="shared" si="0"/>
        <v>252901123.96000001</v>
      </c>
      <c r="E7" s="8">
        <f t="shared" si="0"/>
        <v>273208551.19999999</v>
      </c>
      <c r="F7" s="8">
        <f t="shared" ref="F7:G7" si="1">SUM(F8:F19)</f>
        <v>294445682.11000001</v>
      </c>
      <c r="G7" s="8">
        <f t="shared" si="1"/>
        <v>157044559.38999999</v>
      </c>
    </row>
    <row r="8" spans="1:7" x14ac:dyDescent="0.25">
      <c r="A8" s="10" t="s">
        <v>49</v>
      </c>
      <c r="B8" s="11">
        <v>0</v>
      </c>
      <c r="C8" s="11">
        <v>0</v>
      </c>
      <c r="D8" s="11">
        <v>0</v>
      </c>
      <c r="E8" s="11"/>
      <c r="F8" s="11"/>
      <c r="G8" s="11">
        <v>0</v>
      </c>
    </row>
    <row r="9" spans="1:7" x14ac:dyDescent="0.25">
      <c r="A9" s="10" t="s">
        <v>50</v>
      </c>
      <c r="B9" s="11">
        <v>0</v>
      </c>
      <c r="C9" s="11">
        <v>0</v>
      </c>
      <c r="D9" s="11">
        <v>0</v>
      </c>
      <c r="E9" s="11"/>
      <c r="F9" s="11"/>
      <c r="G9" s="11">
        <v>0</v>
      </c>
    </row>
    <row r="10" spans="1:7" x14ac:dyDescent="0.25">
      <c r="A10" s="10" t="s">
        <v>51</v>
      </c>
      <c r="B10" s="11">
        <v>0</v>
      </c>
      <c r="C10" s="11">
        <v>0</v>
      </c>
      <c r="D10" s="11">
        <v>0</v>
      </c>
      <c r="E10" s="11"/>
      <c r="F10" s="11"/>
      <c r="G10" s="11">
        <v>0</v>
      </c>
    </row>
    <row r="11" spans="1:7" x14ac:dyDescent="0.25">
      <c r="A11" s="10" t="s">
        <v>52</v>
      </c>
      <c r="B11" s="11">
        <v>0</v>
      </c>
      <c r="C11" s="11">
        <v>0</v>
      </c>
      <c r="D11" s="11">
        <v>0</v>
      </c>
      <c r="E11" s="11"/>
      <c r="F11" s="11"/>
      <c r="G11" s="11">
        <v>0</v>
      </c>
    </row>
    <row r="12" spans="1:7" x14ac:dyDescent="0.25">
      <c r="A12" s="10" t="s">
        <v>53</v>
      </c>
      <c r="B12" s="26">
        <v>7875737.5499999998</v>
      </c>
      <c r="C12" s="30">
        <v>8873822.8100000005</v>
      </c>
      <c r="D12" s="28">
        <v>7315428.4000000004</v>
      </c>
      <c r="E12" s="28">
        <v>7102503.1500000004</v>
      </c>
      <c r="F12" s="28">
        <v>13939734.08</v>
      </c>
      <c r="G12" s="27">
        <v>11417292.9</v>
      </c>
    </row>
    <row r="13" spans="1:7" x14ac:dyDescent="0.25">
      <c r="A13" s="10" t="s">
        <v>54</v>
      </c>
      <c r="B13" s="26">
        <v>685028.8</v>
      </c>
      <c r="C13" s="12">
        <v>647920.46</v>
      </c>
      <c r="D13" s="26">
        <v>0</v>
      </c>
      <c r="E13" s="26">
        <v>0</v>
      </c>
      <c r="F13" s="26"/>
      <c r="G13" s="27">
        <v>0</v>
      </c>
    </row>
    <row r="14" spans="1:7" x14ac:dyDescent="0.25">
      <c r="A14" s="10" t="s">
        <v>55</v>
      </c>
      <c r="B14" s="26">
        <v>183074739.47</v>
      </c>
      <c r="C14" s="26">
        <v>202694456.72999999</v>
      </c>
      <c r="D14" s="26">
        <v>211067318.49000001</v>
      </c>
      <c r="E14" s="26">
        <v>225859538.44999999</v>
      </c>
      <c r="F14" s="26">
        <v>236953261.08000001</v>
      </c>
      <c r="G14" s="27">
        <v>125801788.89</v>
      </c>
    </row>
    <row r="15" spans="1:7" x14ac:dyDescent="0.25">
      <c r="A15" s="10" t="s">
        <v>56</v>
      </c>
      <c r="B15" s="11">
        <v>0</v>
      </c>
      <c r="C15" s="11">
        <v>0</v>
      </c>
      <c r="D15" s="11">
        <v>0</v>
      </c>
      <c r="E15" s="11">
        <v>0</v>
      </c>
      <c r="F15" s="11"/>
      <c r="G15" s="11">
        <v>0</v>
      </c>
    </row>
    <row r="16" spans="1:7" x14ac:dyDescent="0.25">
      <c r="A16" s="10" t="s">
        <v>57</v>
      </c>
      <c r="B16" s="11">
        <v>0</v>
      </c>
      <c r="C16" s="11">
        <v>0</v>
      </c>
      <c r="D16" s="11">
        <v>0</v>
      </c>
      <c r="E16" s="11">
        <v>0</v>
      </c>
      <c r="F16" s="11"/>
      <c r="G16" s="11">
        <v>0</v>
      </c>
    </row>
    <row r="17" spans="1:7" x14ac:dyDescent="0.25">
      <c r="A17" s="10" t="s">
        <v>58</v>
      </c>
      <c r="B17" s="11">
        <v>0</v>
      </c>
      <c r="C17" s="11">
        <v>0</v>
      </c>
      <c r="D17" s="11">
        <v>0</v>
      </c>
      <c r="E17" s="11">
        <v>0</v>
      </c>
      <c r="F17" s="11"/>
      <c r="G17" s="11">
        <v>0</v>
      </c>
    </row>
    <row r="18" spans="1:7" x14ac:dyDescent="0.25">
      <c r="A18" s="10" t="s">
        <v>59</v>
      </c>
      <c r="B18" s="26"/>
      <c r="C18" s="11">
        <v>0</v>
      </c>
      <c r="D18" s="11">
        <v>0</v>
      </c>
      <c r="E18" s="11">
        <v>0</v>
      </c>
      <c r="F18" s="11"/>
      <c r="G18" s="11">
        <v>0</v>
      </c>
    </row>
    <row r="19" spans="1:7" x14ac:dyDescent="0.25">
      <c r="A19" s="10" t="s">
        <v>60</v>
      </c>
      <c r="B19" s="26">
        <f>59038085.34+2781876.08</f>
        <v>61819961.420000002</v>
      </c>
      <c r="C19" s="26">
        <f>1504597.96+21407767.99</f>
        <v>22912365.949999999</v>
      </c>
      <c r="D19" s="26">
        <v>34518377.07</v>
      </c>
      <c r="E19" s="26">
        <v>40246509.600000001</v>
      </c>
      <c r="F19" s="26">
        <v>43552686.950000003</v>
      </c>
      <c r="G19" s="26">
        <v>19825477.600000001</v>
      </c>
    </row>
    <row r="20" spans="1:7" x14ac:dyDescent="0.25">
      <c r="A20" s="14"/>
      <c r="B20" s="14"/>
      <c r="C20" s="14"/>
      <c r="D20" s="14"/>
      <c r="E20" s="14"/>
      <c r="F20" s="14"/>
      <c r="G20" s="14"/>
    </row>
    <row r="21" spans="1:7" x14ac:dyDescent="0.25">
      <c r="A21" s="15" t="s">
        <v>61</v>
      </c>
      <c r="B21" s="16">
        <f t="shared" ref="B21:E21" si="2">SUM(B22:B26)</f>
        <v>0</v>
      </c>
      <c r="C21" s="16">
        <f t="shared" si="2"/>
        <v>0</v>
      </c>
      <c r="D21" s="19">
        <f t="shared" si="2"/>
        <v>1170000</v>
      </c>
      <c r="E21" s="19">
        <f t="shared" si="2"/>
        <v>17071320.289999999</v>
      </c>
      <c r="F21" s="19">
        <f t="shared" ref="F21:G21" si="3">SUM(F22:F26)</f>
        <v>5558689</v>
      </c>
      <c r="G21" s="19">
        <f t="shared" si="3"/>
        <v>2465751.56</v>
      </c>
    </row>
    <row r="22" spans="1:7" x14ac:dyDescent="0.25">
      <c r="A22" s="10" t="s">
        <v>62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10" t="s">
        <v>63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10" t="s">
        <v>64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30" x14ac:dyDescent="0.25">
      <c r="A25" s="17" t="s">
        <v>65</v>
      </c>
      <c r="B25" s="11">
        <v>0</v>
      </c>
      <c r="C25" s="11">
        <v>0</v>
      </c>
      <c r="D25" s="26">
        <v>1170000</v>
      </c>
      <c r="E25" s="26">
        <v>17071320.289999999</v>
      </c>
      <c r="F25" s="26">
        <v>5558689</v>
      </c>
      <c r="G25" s="26">
        <v>2465751.56</v>
      </c>
    </row>
    <row r="26" spans="1:7" x14ac:dyDescent="0.25">
      <c r="A26" s="10" t="s">
        <v>66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14"/>
      <c r="B27" s="14"/>
      <c r="C27" s="14"/>
      <c r="D27" s="14"/>
      <c r="E27" s="14"/>
      <c r="F27" s="14"/>
      <c r="G27" s="14"/>
    </row>
    <row r="28" spans="1:7" x14ac:dyDescent="0.25">
      <c r="A28" s="15" t="s">
        <v>67</v>
      </c>
      <c r="B28" s="16">
        <f t="shared" ref="B28:G28" si="4">B29</f>
        <v>0</v>
      </c>
      <c r="C28" s="16">
        <f t="shared" si="4"/>
        <v>0</v>
      </c>
      <c r="D28" s="16">
        <f t="shared" si="4"/>
        <v>0</v>
      </c>
      <c r="E28" s="16">
        <f t="shared" si="4"/>
        <v>0</v>
      </c>
      <c r="F28" s="16">
        <f t="shared" si="4"/>
        <v>0</v>
      </c>
      <c r="G28" s="16">
        <f t="shared" si="4"/>
        <v>0</v>
      </c>
    </row>
    <row r="29" spans="1:7" x14ac:dyDescent="0.25">
      <c r="A29" s="10" t="s">
        <v>24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5">
      <c r="A30" s="14"/>
      <c r="B30" s="14"/>
      <c r="C30" s="14"/>
      <c r="D30" s="14"/>
      <c r="E30" s="14"/>
      <c r="F30" s="14"/>
      <c r="G30" s="14"/>
    </row>
    <row r="31" spans="1:7" x14ac:dyDescent="0.25">
      <c r="A31" s="15" t="s">
        <v>68</v>
      </c>
      <c r="B31" s="19">
        <f t="shared" ref="B31:E31" si="5">B7+B21+B28</f>
        <v>253455467.24000001</v>
      </c>
      <c r="C31" s="19">
        <f t="shared" si="5"/>
        <v>235128565.94999999</v>
      </c>
      <c r="D31" s="19">
        <f t="shared" si="5"/>
        <v>254071123.96000001</v>
      </c>
      <c r="E31" s="19">
        <f t="shared" si="5"/>
        <v>290279871.49000001</v>
      </c>
      <c r="F31" s="19">
        <f t="shared" ref="F31:G31" si="6">F7+F21+F28</f>
        <v>300004371.11000001</v>
      </c>
      <c r="G31" s="19">
        <f t="shared" si="6"/>
        <v>159510310.94999999</v>
      </c>
    </row>
    <row r="32" spans="1:7" x14ac:dyDescent="0.25">
      <c r="A32" s="14"/>
      <c r="B32" s="14"/>
      <c r="C32" s="14"/>
      <c r="D32" s="14"/>
      <c r="E32" s="14"/>
      <c r="F32" s="14"/>
      <c r="G32" s="14"/>
    </row>
    <row r="33" spans="1:7" x14ac:dyDescent="0.25">
      <c r="A33" s="15" t="s">
        <v>26</v>
      </c>
      <c r="B33" s="14"/>
      <c r="C33" s="14"/>
      <c r="D33" s="14"/>
      <c r="E33" s="14"/>
      <c r="F33" s="14"/>
      <c r="G33" s="14"/>
    </row>
    <row r="34" spans="1:7" ht="30" x14ac:dyDescent="0.25">
      <c r="A34" s="21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ht="30" x14ac:dyDescent="0.25">
      <c r="A35" s="21" t="s">
        <v>69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5">
      <c r="A36" s="15" t="s">
        <v>70</v>
      </c>
      <c r="B36" s="16">
        <f t="shared" ref="B36:E36" si="7">B34+B35</f>
        <v>0</v>
      </c>
      <c r="C36" s="16">
        <f t="shared" si="7"/>
        <v>0</v>
      </c>
      <c r="D36" s="16">
        <f t="shared" si="7"/>
        <v>0</v>
      </c>
      <c r="E36" s="16">
        <f t="shared" si="7"/>
        <v>0</v>
      </c>
      <c r="F36" s="16">
        <f t="shared" ref="F36:G36" si="8">F34+F35</f>
        <v>0</v>
      </c>
      <c r="G36" s="16">
        <f t="shared" si="8"/>
        <v>0</v>
      </c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7"/>
    </row>
    <row r="39" spans="1:7" ht="15" customHeight="1" x14ac:dyDescent="0.25">
      <c r="A39" s="45" t="s">
        <v>71</v>
      </c>
      <c r="B39" s="45"/>
      <c r="C39" s="45"/>
      <c r="D39" s="45"/>
      <c r="E39" s="45"/>
      <c r="F39" s="45"/>
      <c r="G39" s="45"/>
    </row>
    <row r="40" spans="1:7" ht="15" customHeight="1" x14ac:dyDescent="0.25">
      <c r="A40" s="45" t="s">
        <v>72</v>
      </c>
      <c r="B40" s="45"/>
      <c r="C40" s="45"/>
      <c r="D40" s="45"/>
      <c r="E40" s="45"/>
      <c r="F40" s="45"/>
      <c r="G40" s="45"/>
    </row>
    <row r="41" spans="1:7" hidden="1" x14ac:dyDescent="0.25"/>
    <row r="47" spans="1:7" ht="15.75" hidden="1" customHeight="1" x14ac:dyDescent="0.25"/>
    <row r="48" spans="1:7" ht="15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B7:G36" xr:uid="{00000000-0002-0000-0200-000000000000}">
      <formula1>-1.79769313486231E+100</formula1>
      <formula2>1.79769313486231E+100</formula2>
    </dataValidation>
    <dataValidation allowBlank="1" showInputMessage="1" showErrorMessage="1" prompt="Año 1 (c)" sqref="B5:F6" xr:uid="{00000000-0002-0000-0200-000002000000}"/>
  </dataValidations>
  <pageMargins left="0.54" right="0.51" top="0.52" bottom="0.52" header="0.3" footer="0.3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3"/>
  <sheetViews>
    <sheetView zoomScaleNormal="100" workbookViewId="0">
      <selection activeCell="E7" sqref="E7"/>
    </sheetView>
  </sheetViews>
  <sheetFormatPr baseColWidth="10" defaultColWidth="10.85546875" defaultRowHeight="15" customHeight="1" zeroHeight="1" x14ac:dyDescent="0.25"/>
  <cols>
    <col min="1" max="1" width="49.28515625" customWidth="1"/>
    <col min="2" max="7" width="16.85546875" customWidth="1"/>
    <col min="8" max="8" width="13.7109375" bestFit="1" customWidth="1"/>
  </cols>
  <sheetData>
    <row r="1" spans="1:9" s="6" customFormat="1" ht="37.5" customHeight="1" x14ac:dyDescent="0.25">
      <c r="A1" s="34" t="s">
        <v>73</v>
      </c>
      <c r="B1" s="34"/>
      <c r="C1" s="34"/>
      <c r="D1" s="34"/>
      <c r="E1" s="34"/>
      <c r="F1" s="34"/>
      <c r="G1" s="34"/>
    </row>
    <row r="2" spans="1:9" ht="41.45" customHeight="1" x14ac:dyDescent="0.25">
      <c r="A2" s="35" t="s">
        <v>78</v>
      </c>
      <c r="B2" s="36"/>
      <c r="C2" s="36"/>
      <c r="D2" s="36"/>
      <c r="E2" s="36"/>
      <c r="F2" s="36"/>
      <c r="G2" s="37"/>
    </row>
    <row r="3" spans="1:9" ht="17.45" customHeight="1" x14ac:dyDescent="0.25">
      <c r="A3" s="38" t="s">
        <v>74</v>
      </c>
      <c r="B3" s="39"/>
      <c r="C3" s="39"/>
      <c r="D3" s="39"/>
      <c r="E3" s="39"/>
      <c r="F3" s="39"/>
      <c r="G3" s="40"/>
    </row>
    <row r="4" spans="1:9" ht="17.45" customHeight="1" x14ac:dyDescent="0.25">
      <c r="A4" s="46" t="s">
        <v>2</v>
      </c>
      <c r="B4" s="47"/>
      <c r="C4" s="47"/>
      <c r="D4" s="47"/>
      <c r="E4" s="47"/>
      <c r="F4" s="47"/>
      <c r="G4" s="48"/>
    </row>
    <row r="5" spans="1:9" ht="14.45" customHeight="1" x14ac:dyDescent="0.25">
      <c r="A5" s="53" t="s">
        <v>32</v>
      </c>
      <c r="B5" s="51" t="s">
        <v>82</v>
      </c>
      <c r="C5" s="51" t="s">
        <v>83</v>
      </c>
      <c r="D5" s="51" t="s">
        <v>84</v>
      </c>
      <c r="E5" s="51" t="s">
        <v>85</v>
      </c>
      <c r="F5" s="51" t="s">
        <v>94</v>
      </c>
      <c r="G5" s="1">
        <v>2023</v>
      </c>
    </row>
    <row r="6" spans="1:9" ht="32.1" customHeight="1" x14ac:dyDescent="0.25">
      <c r="A6" s="54"/>
      <c r="B6" s="52"/>
      <c r="C6" s="52"/>
      <c r="D6" s="52"/>
      <c r="E6" s="52"/>
      <c r="F6" s="52"/>
      <c r="G6" s="2" t="s">
        <v>91</v>
      </c>
    </row>
    <row r="7" spans="1:9" x14ac:dyDescent="0.25">
      <c r="A7" s="3" t="s">
        <v>75</v>
      </c>
      <c r="B7" s="8">
        <f t="shared" ref="B7:E7" si="0">SUM(B8:B16)</f>
        <v>223606230.57000002</v>
      </c>
      <c r="C7" s="8">
        <f t="shared" si="0"/>
        <v>180197542.28000003</v>
      </c>
      <c r="D7" s="8">
        <f t="shared" si="0"/>
        <v>210643447.46000001</v>
      </c>
      <c r="E7" s="8">
        <f t="shared" si="0"/>
        <v>215868959.01000002</v>
      </c>
      <c r="F7" s="8">
        <f t="shared" ref="F7:G7" si="1">SUM(F8:F16)</f>
        <v>223936135.42000002</v>
      </c>
      <c r="G7" s="8">
        <f t="shared" si="1"/>
        <v>105986978.83</v>
      </c>
    </row>
    <row r="8" spans="1:9" x14ac:dyDescent="0.25">
      <c r="A8" s="10" t="s">
        <v>34</v>
      </c>
      <c r="B8" s="26">
        <v>67432589.909999996</v>
      </c>
      <c r="C8" s="26">
        <v>74473915.140000001</v>
      </c>
      <c r="D8" s="26">
        <v>76727899.480000004</v>
      </c>
      <c r="E8" s="26">
        <v>87192748.930000007</v>
      </c>
      <c r="F8" s="26">
        <v>86563759.450000003</v>
      </c>
      <c r="G8" s="12">
        <v>42264288.850000001</v>
      </c>
    </row>
    <row r="9" spans="1:9" x14ac:dyDescent="0.25">
      <c r="A9" s="10" t="s">
        <v>35</v>
      </c>
      <c r="B9" s="26">
        <v>33787217.32</v>
      </c>
      <c r="C9" s="26">
        <v>23410180.039999999</v>
      </c>
      <c r="D9" s="26">
        <v>21748044.390000001</v>
      </c>
      <c r="E9" s="26">
        <v>26029594.16</v>
      </c>
      <c r="F9" s="26">
        <v>28072172.140000001</v>
      </c>
      <c r="G9" s="12">
        <v>17606526.93</v>
      </c>
    </row>
    <row r="10" spans="1:9" x14ac:dyDescent="0.25">
      <c r="A10" s="10" t="s">
        <v>36</v>
      </c>
      <c r="B10" s="26">
        <v>65652042.990000002</v>
      </c>
      <c r="C10" s="26">
        <v>57777390.020000003</v>
      </c>
      <c r="D10" s="26">
        <v>57521855.880000003</v>
      </c>
      <c r="E10" s="26">
        <v>58509054.100000001</v>
      </c>
      <c r="F10" s="26">
        <v>58634247.420000002</v>
      </c>
      <c r="G10" s="12">
        <v>29551655.969999999</v>
      </c>
      <c r="H10" s="29"/>
      <c r="I10" s="31"/>
    </row>
    <row r="11" spans="1:9" ht="30" x14ac:dyDescent="0.25">
      <c r="A11" s="17" t="s">
        <v>37</v>
      </c>
      <c r="B11" s="26">
        <v>1326074.1200000001</v>
      </c>
      <c r="C11" s="26"/>
      <c r="D11" s="26">
        <v>133023.51999999999</v>
      </c>
      <c r="E11" s="26">
        <v>165783.46</v>
      </c>
      <c r="F11" s="26">
        <v>12425708.99</v>
      </c>
      <c r="G11" s="12">
        <v>21692</v>
      </c>
    </row>
    <row r="12" spans="1:9" x14ac:dyDescent="0.25">
      <c r="A12" s="10" t="s">
        <v>38</v>
      </c>
      <c r="B12" s="26">
        <v>12009142.880000001</v>
      </c>
      <c r="C12" s="26">
        <v>2167696.81</v>
      </c>
      <c r="D12" s="26">
        <f>13537894.4-D23</f>
        <v>12638629.02</v>
      </c>
      <c r="E12" s="26">
        <v>7045494.4100000001</v>
      </c>
      <c r="F12" s="26">
        <v>8572405.5600000005</v>
      </c>
      <c r="G12" s="12">
        <v>2181977.38</v>
      </c>
      <c r="H12" s="29"/>
      <c r="I12" s="31"/>
    </row>
    <row r="13" spans="1:9" x14ac:dyDescent="0.25">
      <c r="A13" s="10" t="s">
        <v>39</v>
      </c>
      <c r="B13" s="26">
        <v>31895890.140000001</v>
      </c>
      <c r="C13" s="26">
        <f>21933522.85-C24</f>
        <v>20194216.450000003</v>
      </c>
      <c r="D13" s="26">
        <f>43548158.47-D24</f>
        <v>40019938.129999995</v>
      </c>
      <c r="E13" s="26">
        <f>29913525.07-371025.7</f>
        <v>29542499.370000001</v>
      </c>
      <c r="F13" s="26">
        <f>34385056.58-4717214.72</f>
        <v>29667841.859999999</v>
      </c>
      <c r="G13" s="12">
        <f>14960823.01-599985.31</f>
        <v>14360837.699999999</v>
      </c>
      <c r="H13" s="29"/>
    </row>
    <row r="14" spans="1:9" x14ac:dyDescent="0.25">
      <c r="A14" s="10" t="s">
        <v>40</v>
      </c>
      <c r="B14" s="26">
        <v>0</v>
      </c>
      <c r="C14" s="26">
        <v>0</v>
      </c>
      <c r="D14" s="26"/>
      <c r="E14" s="26"/>
      <c r="F14" s="26"/>
      <c r="G14" s="11">
        <v>0</v>
      </c>
    </row>
    <row r="15" spans="1:9" x14ac:dyDescent="0.25">
      <c r="A15" s="10" t="s">
        <v>41</v>
      </c>
      <c r="B15" s="11">
        <v>0</v>
      </c>
      <c r="C15" s="11">
        <v>0</v>
      </c>
      <c r="D15" s="11"/>
      <c r="E15" s="11"/>
      <c r="F15" s="11"/>
      <c r="G15" s="11">
        <v>0</v>
      </c>
    </row>
    <row r="16" spans="1:9" x14ac:dyDescent="0.25">
      <c r="A16" s="10" t="s">
        <v>42</v>
      </c>
      <c r="B16" s="26">
        <v>11503273.210000001</v>
      </c>
      <c r="C16" s="26">
        <v>2174143.8199999998</v>
      </c>
      <c r="D16" s="26">
        <v>1854057.04</v>
      </c>
      <c r="E16" s="26">
        <v>7383784.5800000001</v>
      </c>
      <c r="F16" s="26"/>
      <c r="G16" s="26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5" t="s">
        <v>76</v>
      </c>
      <c r="B18" s="16">
        <f t="shared" ref="B18:E18" si="2">SUM(B19:B27)</f>
        <v>0</v>
      </c>
      <c r="C18" s="16">
        <f t="shared" si="2"/>
        <v>1739306.4</v>
      </c>
      <c r="D18" s="19">
        <f t="shared" si="2"/>
        <v>4427485.72</v>
      </c>
      <c r="E18" s="19">
        <f t="shared" si="2"/>
        <v>371025.7</v>
      </c>
      <c r="F18" s="19">
        <f t="shared" ref="F18:G18" si="3">SUM(F19:F27)</f>
        <v>4717214.72</v>
      </c>
      <c r="G18" s="19">
        <f t="shared" si="3"/>
        <v>599985.31000000006</v>
      </c>
    </row>
    <row r="19" spans="1:7" x14ac:dyDescent="0.25">
      <c r="A19" s="10" t="s">
        <v>34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10" t="s">
        <v>35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10" t="s">
        <v>36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10" t="s">
        <v>37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10" t="s">
        <v>38</v>
      </c>
      <c r="B23" s="11">
        <v>0</v>
      </c>
      <c r="C23" s="11">
        <v>0</v>
      </c>
      <c r="D23" s="26">
        <v>899265.38</v>
      </c>
      <c r="E23" s="26"/>
      <c r="F23" s="26"/>
      <c r="G23" s="11">
        <v>0</v>
      </c>
    </row>
    <row r="24" spans="1:7" x14ac:dyDescent="0.25">
      <c r="A24" s="10" t="s">
        <v>39</v>
      </c>
      <c r="B24" s="11">
        <v>0</v>
      </c>
      <c r="C24" s="26">
        <v>1739306.4</v>
      </c>
      <c r="D24" s="26">
        <v>3528220.34</v>
      </c>
      <c r="E24" s="26">
        <v>371025.7</v>
      </c>
      <c r="F24" s="26">
        <v>4717214.72</v>
      </c>
      <c r="G24" s="26">
        <v>599985.31000000006</v>
      </c>
    </row>
    <row r="25" spans="1:7" x14ac:dyDescent="0.25">
      <c r="A25" s="10" t="s">
        <v>40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10" t="s">
        <v>44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10" t="s">
        <v>42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5" t="s">
        <v>77</v>
      </c>
      <c r="B29" s="19">
        <f t="shared" ref="B29:E29" si="4">B7+B18</f>
        <v>223606230.57000002</v>
      </c>
      <c r="C29" s="19">
        <f t="shared" si="4"/>
        <v>181936848.68000004</v>
      </c>
      <c r="D29" s="19">
        <f t="shared" si="4"/>
        <v>215070933.18000001</v>
      </c>
      <c r="E29" s="19">
        <f t="shared" si="4"/>
        <v>216239984.71000001</v>
      </c>
      <c r="F29" s="19">
        <f t="shared" ref="F29:G29" si="5">F7+F18</f>
        <v>228653350.14000002</v>
      </c>
      <c r="G29" s="19">
        <f t="shared" si="5"/>
        <v>106586964.14</v>
      </c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7"/>
      <c r="B31" s="29"/>
      <c r="C31" s="29"/>
      <c r="D31" s="29"/>
      <c r="E31" s="29"/>
      <c r="F31" s="29"/>
      <c r="G31" s="29"/>
    </row>
    <row r="32" spans="1:7" x14ac:dyDescent="0.25">
      <c r="A32" s="45" t="s">
        <v>71</v>
      </c>
      <c r="B32" s="45"/>
      <c r="C32" s="45"/>
      <c r="D32" s="45"/>
      <c r="E32" s="45"/>
      <c r="F32" s="45"/>
      <c r="G32" s="45"/>
    </row>
    <row r="33" spans="1:7" x14ac:dyDescent="0.25">
      <c r="A33" s="45" t="s">
        <v>72</v>
      </c>
      <c r="B33" s="45"/>
      <c r="C33" s="45"/>
      <c r="D33" s="45"/>
      <c r="E33" s="45"/>
      <c r="F33" s="45"/>
      <c r="G33" s="4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type="decimal" allowBlank="1" showInputMessage="1" showErrorMessage="1" sqref="B7:G29" xr:uid="{00000000-0002-0000-0300-000000000000}">
      <formula1>-1.79769313486231E+100</formula1>
      <formula2>1.79769313486231E+100</formula2>
    </dataValidation>
    <dataValidation allowBlank="1" showInputMessage="1" showErrorMessage="1" prompt="Año 4 (c)" sqref="B5:B6" xr:uid="{0F31C1F9-D394-4EDC-A03B-A352F3DE395F}"/>
    <dataValidation allowBlank="1" showInputMessage="1" showErrorMessage="1" prompt="Año 3 (c)" sqref="C5:C6" xr:uid="{5EAE7240-CD33-4209-8DF9-0A5BAF4D18E8}"/>
    <dataValidation allowBlank="1" showInputMessage="1" showErrorMessage="1" prompt="Año 2 (c)" sqref="D5:D6" xr:uid="{77E7F62C-6E2A-4FC3-A7C5-C28B1F95803B}"/>
    <dataValidation allowBlank="1" showInputMessage="1" showErrorMessage="1" prompt="Año 1 (c)" sqref="E5:F6" xr:uid="{00000000-0002-0000-0300-000005000000}"/>
  </dataValidations>
  <pageMargins left="0.57999999999999996" right="0.48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7 a)</vt:lpstr>
      <vt:lpstr>Formato 7 b)</vt:lpstr>
      <vt:lpstr>Formato 7 c)</vt:lpstr>
      <vt:lpstr>Formato 7 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mmontoyac</dc:creator>
  <cp:lastModifiedBy>Erendira Castro Delgado</cp:lastModifiedBy>
  <cp:lastPrinted>2023-09-27T18:44:40Z</cp:lastPrinted>
  <dcterms:created xsi:type="dcterms:W3CDTF">2020-08-31T14:22:20Z</dcterms:created>
  <dcterms:modified xsi:type="dcterms:W3CDTF">2024-02-09T18:23:00Z</dcterms:modified>
</cp:coreProperties>
</file>