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castrod\Documents\Vero\TERE\TRANSPARENCIA\Titulo V\2025\1ER TRIMESTRE 2025\ESTADOS E INFORMES CONTABLES\"/>
    </mc:Choice>
  </mc:AlternateContent>
  <xr:revisionPtr revIDLastSave="0" documentId="13_ncr:1_{57E50855-18BB-4631-9AF7-0759423BC1E8}" xr6:coauthVersionLast="47" xr6:coauthVersionMax="47" xr10:uidLastSave="{00000000-0000-0000-0000-000000000000}"/>
  <bookViews>
    <workbookView xWindow="-120" yWindow="-120" windowWidth="29040" windowHeight="15840" tabRatio="863" activeTab="3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</sheets>
  <definedNames>
    <definedName name="_xlnm.Print_Titles" localSheetId="1">ACT!$1:$6</definedName>
    <definedName name="_xlnm.Print_Titles" localSheetId="4">EFE!$1:$6</definedName>
    <definedName name="_xlnm.Print_Titles" localSheetId="2">ESF!$1:$6</definedName>
  </definedNames>
  <calcPr calcId="191029"/>
</workbook>
</file>

<file path=xl/calcChain.xml><?xml version="1.0" encoding="utf-8"?>
<calcChain xmlns="http://schemas.openxmlformats.org/spreadsheetml/2006/main">
  <c r="D53" i="62" l="1"/>
  <c r="D52" i="62" s="1"/>
  <c r="C53" i="62"/>
  <c r="C52" i="62" s="1"/>
  <c r="D127" i="62"/>
  <c r="C127" i="62"/>
  <c r="D125" i="62"/>
  <c r="C125" i="62"/>
  <c r="D119" i="62"/>
  <c r="C119" i="62"/>
  <c r="D116" i="62"/>
  <c r="C116" i="62"/>
  <c r="D38" i="62" l="1"/>
  <c r="C38" i="62"/>
  <c r="D129" i="62" l="1"/>
  <c r="D115" i="62" s="1"/>
  <c r="C129" i="62"/>
  <c r="C115" i="62" s="1"/>
  <c r="C167" i="59"/>
  <c r="C159" i="59"/>
  <c r="C155" i="59"/>
  <c r="C144" i="59"/>
  <c r="D112" i="62" l="1"/>
  <c r="D111" i="62" s="1"/>
  <c r="C112" i="62"/>
  <c r="C111" i="62" s="1"/>
  <c r="D106" i="62"/>
  <c r="D105" i="62" s="1"/>
  <c r="C106" i="62"/>
  <c r="C105" i="62" s="1"/>
  <c r="D21" i="62" l="1"/>
  <c r="C21" i="62"/>
  <c r="D137" i="62" l="1"/>
  <c r="D114" i="62" s="1"/>
  <c r="C137" i="62"/>
  <c r="C114" i="62" s="1"/>
  <c r="D99" i="62"/>
  <c r="C99" i="62"/>
  <c r="D29" i="62"/>
  <c r="D44" i="62" s="1"/>
  <c r="D65" i="62" l="1"/>
  <c r="C65" i="62"/>
  <c r="D63" i="62"/>
  <c r="C63" i="62"/>
  <c r="D61" i="62"/>
  <c r="C61" i="62"/>
  <c r="D59" i="62"/>
  <c r="C59" i="62"/>
  <c r="D57" i="62"/>
  <c r="C57" i="62"/>
  <c r="C56" i="62" l="1"/>
  <c r="D56" i="62"/>
  <c r="D97" i="62"/>
  <c r="D96" i="62" s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7" i="62" l="1"/>
  <c r="C96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D87" i="62"/>
  <c r="C87" i="62"/>
  <c r="D81" i="62"/>
  <c r="C81" i="62"/>
  <c r="D78" i="62"/>
  <c r="C78" i="62"/>
  <c r="D69" i="62"/>
  <c r="C69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8" i="62"/>
  <c r="C51" i="62" s="1"/>
  <c r="C147" i="62" s="1"/>
  <c r="D68" i="62"/>
  <c r="D51" i="62" s="1"/>
  <c r="D147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16" i="63" l="1"/>
  <c r="C8" i="63"/>
  <c r="C21" i="63" l="1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<sst xmlns="http://schemas.openxmlformats.org/spreadsheetml/2006/main" count="730" uniqueCount="507">
  <si>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</si>
  <si>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</si>
  <si>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</si>
  <si>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</si>
  <si>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</si>
  <si>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</si>
  <si>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</si>
  <si>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</si>
  <si>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</si>
  <si>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</si>
  <si>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</si>
  <si>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</si>
  <si>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</si>
  <si>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</si>
  <si>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</si>
  <si>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</si>
  <si>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</si>
  <si>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</si>
  <si>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</si>
  <si>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</si>
  <si>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</si>
  <si>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</si>
  <si>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</si>
  <si>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</si>
  <si>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</si>
  <si>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</si>
  <si>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</si>
  <si>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</si>
  <si>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NOTAS</t>
  </si>
  <si>
    <t>DESCRIPCIÓN</t>
  </si>
  <si>
    <t>I. NOTAS DE DESGLOSE:</t>
  </si>
  <si>
    <t>EFE-03</t>
  </si>
  <si>
    <t>INVERSIÓN PÚBLICA</t>
  </si>
  <si>
    <t>Provisiones</t>
  </si>
  <si>
    <t>Disminución de Bienes por pérdida, obsolescencia y deterioro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</si>
  <si>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</si>
  <si>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</si>
  <si>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</si>
  <si>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</si>
  <si>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</si>
  <si>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</si>
  <si>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</si>
  <si>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</si>
  <si>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</si>
  <si>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</si>
  <si>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</si>
  <si>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</si>
  <si>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</si>
  <si>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</si>
  <si>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</si>
  <si>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</si>
  <si>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</si>
  <si>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</si>
  <si>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</si>
  <si>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</si>
  <si>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</si>
  <si>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</si>
  <si>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</si>
  <si>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</si>
  <si>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</si>
  <si>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</si>
  <si>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</si>
  <si>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</si>
  <si>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</si>
  <si>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</si>
  <si>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</si>
  <si>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</si>
  <si>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</si>
  <si>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</si>
  <si>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</si>
  <si>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</si>
  <si>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</si>
  <si>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</si>
  <si>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</si>
  <si>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</si>
  <si>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</si>
  <si>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</si>
  <si>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</si>
  <si>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</si>
  <si>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</si>
  <si>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</si>
  <si>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</si>
  <si>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</si>
  <si>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</si>
  <si>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</si>
  <si>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</si>
  <si>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</si>
  <si>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</si>
  <si>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</si>
  <si>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</si>
  <si>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</si>
  <si>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</si>
  <si>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</si>
  <si>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</si>
  <si>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</si>
  <si>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</si>
  <si>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</si>
  <si>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</si>
  <si>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</si>
  <si>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</si>
  <si>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</si>
  <si>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</si>
  <si>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</si>
  <si>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</si>
  <si>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</si>
  <si>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</si>
  <si>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</si>
  <si>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</si>
  <si>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</si>
  <si>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</si>
  <si>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</si>
  <si>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</si>
  <si>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</si>
  <si>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</si>
  <si>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</si>
  <si>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</si>
  <si>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</si>
  <si>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</si>
  <si>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</si>
  <si>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</si>
  <si>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</si>
  <si>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</si>
  <si>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</si>
  <si>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</si>
  <si>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</si>
  <si>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</si>
  <si>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</si>
  <si>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</si>
  <si>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</si>
  <si>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</si>
  <si>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</si>
  <si>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</si>
  <si>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</si>
  <si>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</si>
  <si>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</si>
  <si>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</si>
  <si>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</si>
  <si>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</si>
  <si>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</si>
  <si>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</si>
  <si>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</si>
  <si>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</si>
  <si>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</si>
  <si>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</si>
  <si>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</si>
  <si>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</si>
  <si>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</si>
  <si>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</si>
  <si>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</si>
  <si>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</si>
  <si>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</si>
  <si>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</si>
  <si>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</si>
  <si>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</si>
  <si>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</si>
  <si>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</si>
  <si>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</si>
  <si>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</si>
  <si>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</si>
  <si>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</si>
  <si>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</si>
  <si>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</si>
  <si>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</si>
  <si>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</si>
  <si>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</si>
  <si>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</si>
  <si>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</si>
  <si>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</si>
  <si>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</si>
  <si>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</si>
  <si>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</si>
  <si>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</si>
  <si>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</si>
  <si>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</si>
  <si>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</si>
  <si>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</si>
  <si>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</si>
  <si>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</si>
  <si>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</si>
  <si>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</si>
  <si>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</si>
  <si>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</si>
  <si>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</si>
  <si>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</si>
  <si>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</si>
  <si>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</si>
  <si>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</si>
  <si>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</si>
  <si>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</si>
  <si>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</si>
  <si>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</si>
  <si>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</si>
  <si>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</si>
  <si>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</si>
  <si>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</si>
  <si>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</si>
  <si>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</si>
  <si>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</si>
  <si>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</si>
  <si>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</si>
  <si>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</si>
  <si>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</si>
  <si>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</si>
  <si>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</si>
  <si>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</si>
  <si>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</si>
  <si>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</si>
  <si>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</si>
  <si>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</si>
  <si>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</si>
  <si>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</si>
  <si>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</si>
  <si>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</si>
  <si>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</si>
  <si>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</si>
  <si>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</si>
  <si>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</si>
  <si>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</si>
  <si>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</si>
  <si>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</si>
  <si>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</si>
  <si>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</si>
  <si>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</si>
  <si>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</si>
  <si>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</si>
  <si>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</si>
  <si>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</si>
  <si>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</si>
  <si>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</si>
  <si>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</si>
  <si>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</si>
  <si>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</si>
  <si>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</si>
  <si>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</si>
  <si>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</si>
  <si>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</si>
  <si>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</si>
  <si>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</si>
  <si>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</si>
  <si>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</si>
  <si>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</si>
  <si>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</si>
  <si>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</si>
  <si>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</si>
  <si>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</si>
  <si>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</si>
  <si>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</si>
  <si>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</si>
  <si>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</si>
  <si>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</si>
  <si>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</si>
  <si>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</si>
  <si>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</si>
  <si>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</si>
  <si>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</si>
  <si>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</si>
  <si>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</si>
  <si>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</si>
  <si>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</si>
  <si>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</si>
  <si>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</si>
  <si>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</si>
  <si>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</si>
  <si>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</si>
  <si>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</si>
  <si>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</si>
  <si>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</si>
  <si>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</si>
  <si>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</si>
  <si>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</si>
  <si>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</si>
  <si>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</si>
  <si>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</si>
  <si>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</si>
  <si>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</si>
  <si>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</si>
  <si>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</si>
  <si>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</si>
  <si>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</si>
  <si>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</si>
  <si>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</si>
  <si>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</si>
  <si>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</si>
  <si>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</si>
  <si>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</si>
  <si>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</si>
  <si>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</si>
  <si>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</si>
  <si>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</si>
  <si>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</si>
  <si>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</si>
  <si>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</si>
  <si>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</si>
  <si>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</si>
  <si>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</si>
  <si>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</si>
  <si>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</si>
  <si>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</si>
  <si>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</si>
  <si>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</si>
  <si>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</si>
  <si>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</si>
  <si>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</si>
  <si>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</si>
  <si>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</si>
  <si>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</si>
  <si>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</si>
  <si>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</si>
  <si>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</si>
  <si>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</si>
  <si>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</si>
  <si>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</si>
  <si>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</si>
  <si>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</si>
  <si>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</si>
  <si>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</si>
  <si>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</si>
  <si>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</si>
  <si>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</si>
  <si>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</si>
  <si>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</si>
  <si>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</si>
  <si>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</si>
  <si>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</si>
  <si>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</si>
  <si>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</si>
  <si>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</si>
  <si>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</si>
  <si>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</si>
  <si>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</si>
  <si>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</si>
  <si>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</si>
  <si>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</si>
  <si>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</si>
  <si>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</si>
  <si>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</si>
  <si>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</si>
  <si>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</si>
  <si>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</si>
  <si>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</si>
  <si>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</si>
  <si>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</si>
  <si>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</si>
  <si>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</si>
  <si>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</si>
  <si>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</si>
  <si>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</si>
  <si>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</si>
  <si>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</si>
  <si>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</si>
  <si>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</si>
  <si>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</si>
  <si>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</si>
  <si>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</si>
  <si>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</si>
  <si>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</si>
  <si>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</si>
  <si>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</si>
  <si>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</si>
  <si>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</si>
  <si>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</si>
  <si>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</si>
  <si>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</si>
  <si>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</si>
  <si>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</si>
  <si>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</si>
  <si>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</si>
  <si>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</si>
  <si>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</si>
  <si>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</si>
  <si>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</si>
  <si>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</si>
  <si>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</si>
  <si>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</si>
  <si>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</si>
  <si>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</si>
  <si>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</si>
  <si>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</si>
  <si>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</si>
  <si>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</si>
  <si>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</si>
  <si>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</si>
  <si>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</si>
  <si>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</si>
  <si>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</si>
  <si>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</si>
  <si>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</si>
  <si>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</si>
  <si>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</si>
  <si>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</si>
  <si>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</si>
  <si>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</si>
  <si>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</si>
  <si>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</si>
  <si>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</si>
  <si>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</si>
  <si>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</si>
  <si>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</si>
  <si>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</si>
  <si>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</si>
  <si>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</si>
  <si>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</si>
  <si>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</si>
  <si>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</si>
  <si>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</si>
  <si>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</si>
  <si>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</si>
  <si>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</si>
  <si>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</si>
  <si>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</si>
  <si>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</si>
  <si>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</si>
  <si>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</si>
  <si>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</si>
  <si>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</si>
  <si>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</si>
  <si>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</si>
  <si>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</si>
  <si>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</si>
  <si>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</si>
  <si>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</si>
  <si>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</si>
  <si>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</si>
  <si>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</si>
  <si>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</si>
  <si>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</si>
  <si>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</si>
  <si>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</si>
  <si>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</si>
  <si>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</si>
  <si>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</si>
  <si>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</si>
  <si>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</si>
  <si>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</si>
  <si>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</si>
  <si>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</si>
  <si>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</si>
  <si>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</si>
  <si>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</si>
  <si>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</si>
  <si>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</si>
  <si>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</si>
  <si>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</si>
  <si>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</si>
  <si>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</si>
  <si>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</si>
  <si>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</si>
  <si>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</si>
  <si>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</si>
  <si>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</si>
  <si>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</si>
  <si>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</si>
  <si>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</si>
  <si>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</si>
  <si>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</si>
  <si>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</si>
  <si>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</si>
  <si>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</si>
  <si>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</si>
  <si>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</si>
  <si>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</si>
  <si>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</si>
  <si>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</si>
  <si>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</si>
  <si>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</si>
  <si>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</si>
  <si>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</si>
  <si>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</si>
  <si>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</si>
  <si>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</si>
  <si>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</si>
  <si>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</si>
  <si>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</si>
  <si>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</si>
  <si>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</si>
  <si>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</si>
  <si>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</si>
  <si>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</si>
  <si>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</si>
  <si>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</si>
  <si>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</si>
  <si>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</si>
  <si>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</si>
  <si>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</si>
  <si>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</si>
  <si>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</si>
  <si>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</si>
  <si>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</si>
  <si>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</si>
  <si>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</si>
  <si>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</si>
  <si>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</si>
  <si>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</si>
  <si>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</si>
  <si>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</si>
  <si>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</si>
  <si>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</si>
  <si>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</si>
  <si>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</si>
  <si>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</si>
  <si>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</si>
  <si>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</si>
  <si>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</si>
  <si>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</si>
  <si>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Comité Municipal de Agua Potable y Alcantarillado de Salamanca, Guanajuato.</t>
  </si>
  <si>
    <t>Cambios en Estimaciones Contables</t>
  </si>
  <si>
    <t>Del 01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</si>
</sst>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21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b/>
      <u/>
      <sz val="8"/>
      <name val="Arial"/>
      <family val="2"/>
    </font>
    <font>
      <sz val="11"/>
      <color theme="1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97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165" fontId="3" fillId="0" borderId="0"/>
    <xf numFmtId="16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20" fillId="0" borderId="0"/>
  </cellStyleXfs>
  <cellXfs count="165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9" fillId="0" borderId="0" xfId="12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9" fillId="0" borderId="0" xfId="0" applyFont="1"/>
    <xf numFmtId="0" fontId="8" fillId="7" borderId="1" xfId="13" applyFont="1" applyFill="1" applyBorder="1" applyAlignment="1">
      <alignment horizontal="center" vertical="center" wrapText="1"/>
    </xf>
    <xf numFmtId="0" fontId="11" fillId="0" borderId="0" xfId="9" applyFont="1"/>
    <xf numFmtId="0" fontId="12" fillId="0" borderId="0" xfId="9" applyFont="1"/>
    <xf numFmtId="0" fontId="1" fillId="0" borderId="0" xfId="3" applyFont="1" applyAlignment="1" applyProtection="1">
      <alignment horizontal="center" vertical="top"/>
      <protection locked="0"/>
    </xf>
    <xf numFmtId="0" fontId="5" fillId="0" borderId="0" xfId="20"/>
    <xf numFmtId="0" fontId="19" fillId="0" borderId="0" xfId="3" applyFont="1" applyAlignment="1" applyProtection="1">
      <alignment horizontal="center" vertical="top"/>
      <protection locked="0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vertical="center"/>
    </xf>
    <xf numFmtId="0" fontId="11" fillId="3" borderId="18" xfId="8" applyFont="1" applyFill="1" applyBorder="1" applyAlignment="1">
      <alignment vertical="center"/>
    </xf>
    <xf numFmtId="0" fontId="11" fillId="4" borderId="1" xfId="12" applyFont="1" applyFill="1" applyBorder="1"/>
    <xf numFmtId="0" fontId="12" fillId="5" borderId="1" xfId="12" applyFont="1" applyFill="1" applyBorder="1"/>
    <xf numFmtId="0" fontId="12" fillId="5" borderId="1" xfId="12" applyFont="1" applyFill="1" applyBorder="1" applyAlignment="1">
      <alignment horizontal="center"/>
    </xf>
    <xf numFmtId="0" fontId="12" fillId="5" borderId="1" xfId="12" applyFont="1" applyFill="1" applyBorder="1" applyAlignment="1">
      <alignment horizontal="center" vertical="center"/>
    </xf>
    <xf numFmtId="0" fontId="1" fillId="0" borderId="1" xfId="12" applyFont="1" applyBorder="1" applyAlignment="1">
      <alignment horizontal="center" vertical="center"/>
    </xf>
    <xf numFmtId="0" fontId="1" fillId="0" borderId="1" xfId="12" applyFont="1" applyBorder="1"/>
    <xf numFmtId="4" fontId="1" fillId="0" borderId="1" xfId="12" applyNumberFormat="1" applyFont="1" applyBorder="1"/>
    <xf numFmtId="9" fontId="2" fillId="0" borderId="1" xfId="14" applyFont="1" applyBorder="1"/>
    <xf numFmtId="0" fontId="9" fillId="0" borderId="1" xfId="12" applyFont="1" applyBorder="1"/>
    <xf numFmtId="0" fontId="2" fillId="0" borderId="1" xfId="12" applyFont="1" applyBorder="1" applyAlignment="1">
      <alignment horizontal="center" vertical="center"/>
    </xf>
    <xf numFmtId="0" fontId="2" fillId="0" borderId="1" xfId="12" applyFont="1" applyBorder="1"/>
    <xf numFmtId="4" fontId="2" fillId="0" borderId="1" xfId="12" applyNumberFormat="1" applyFont="1" applyBorder="1"/>
    <xf numFmtId="0" fontId="2" fillId="0" borderId="1" xfId="12" applyFont="1" applyBorder="1" applyAlignment="1">
      <alignment wrapText="1"/>
    </xf>
    <xf numFmtId="0" fontId="1" fillId="0" borderId="1" xfId="12" applyFont="1" applyBorder="1" applyAlignment="1">
      <alignment wrapText="1"/>
    </xf>
    <xf numFmtId="0" fontId="1" fillId="0" borderId="1" xfId="12" applyFont="1" applyBorder="1" applyAlignment="1">
      <alignment horizontal="center"/>
    </xf>
    <xf numFmtId="0" fontId="2" fillId="0" borderId="1" xfId="12" applyFont="1" applyBorder="1" applyAlignment="1">
      <alignment horizontal="center"/>
    </xf>
    <xf numFmtId="9" fontId="1" fillId="0" borderId="1" xfId="12" applyNumberFormat="1" applyFont="1" applyBorder="1"/>
    <xf numFmtId="9" fontId="2" fillId="0" borderId="1" xfId="12" applyNumberFormat="1" applyFont="1" applyBorder="1"/>
    <xf numFmtId="0" fontId="11" fillId="4" borderId="1" xfId="8" applyFont="1" applyFill="1" applyBorder="1"/>
    <xf numFmtId="0" fontId="12" fillId="5" borderId="1" xfId="8" applyFont="1" applyFill="1" applyBorder="1"/>
    <xf numFmtId="0" fontId="9" fillId="0" borderId="1" xfId="8" applyFont="1" applyBorder="1" applyAlignment="1">
      <alignment horizontal="center"/>
    </xf>
    <xf numFmtId="0" fontId="9" fillId="0" borderId="1" xfId="8" applyFont="1" applyBorder="1"/>
    <xf numFmtId="4" fontId="9" fillId="0" borderId="1" xfId="8" applyNumberFormat="1" applyFont="1" applyBorder="1"/>
    <xf numFmtId="4" fontId="9" fillId="2" borderId="1" xfId="8" applyNumberFormat="1" applyFont="1" applyFill="1" applyBorder="1"/>
    <xf numFmtId="0" fontId="12" fillId="6" borderId="1" xfId="8" applyFont="1" applyFill="1" applyBorder="1"/>
    <xf numFmtId="0" fontId="11" fillId="8" borderId="1" xfId="0" applyFont="1" applyFill="1" applyBorder="1"/>
    <xf numFmtId="0" fontId="12" fillId="9" borderId="1" xfId="0" applyFont="1" applyFill="1" applyBorder="1"/>
    <xf numFmtId="0" fontId="12" fillId="10" borderId="1" xfId="0" applyFont="1" applyFill="1" applyBorder="1"/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4" fontId="9" fillId="0" borderId="1" xfId="0" applyNumberFormat="1" applyFont="1" applyBorder="1"/>
    <xf numFmtId="0" fontId="11" fillId="4" borderId="1" xfId="9" applyFont="1" applyFill="1" applyBorder="1"/>
    <xf numFmtId="0" fontId="12" fillId="5" borderId="1" xfId="9" applyFont="1" applyFill="1" applyBorder="1"/>
    <xf numFmtId="0" fontId="9" fillId="0" borderId="1" xfId="9" applyFont="1" applyBorder="1" applyAlignment="1">
      <alignment horizontal="center"/>
    </xf>
    <xf numFmtId="0" fontId="9" fillId="0" borderId="1" xfId="9" applyFont="1" applyBorder="1"/>
    <xf numFmtId="4" fontId="9" fillId="0" borderId="1" xfId="9" applyNumberFormat="1" applyFont="1" applyBorder="1"/>
    <xf numFmtId="0" fontId="9" fillId="0" borderId="1" xfId="196" applyFont="1" applyBorder="1" applyAlignment="1">
      <alignment horizontal="center"/>
    </xf>
    <xf numFmtId="0" fontId="9" fillId="0" borderId="1" xfId="196" applyFont="1" applyBorder="1"/>
    <xf numFmtId="0" fontId="12" fillId="5" borderId="1" xfId="9" applyFont="1" applyFill="1" applyBorder="1" applyAlignment="1">
      <alignment horizontal="center"/>
    </xf>
    <xf numFmtId="0" fontId="8" fillId="0" borderId="1" xfId="9" applyFont="1" applyBorder="1" applyAlignment="1">
      <alignment horizontal="center"/>
    </xf>
    <xf numFmtId="0" fontId="8" fillId="0" borderId="1" xfId="9" applyFont="1" applyBorder="1"/>
    <xf numFmtId="4" fontId="8" fillId="0" borderId="1" xfId="9" applyNumberFormat="1" applyFont="1" applyBorder="1"/>
    <xf numFmtId="0" fontId="15" fillId="0" borderId="1" xfId="0" applyFont="1" applyBorder="1" applyAlignment="1">
      <alignment horizontal="center"/>
    </xf>
    <xf numFmtId="0" fontId="15" fillId="0" borderId="1" xfId="0" applyFont="1" applyBorder="1"/>
    <xf numFmtId="4" fontId="15" fillId="0" borderId="1" xfId="0" applyNumberFormat="1" applyFont="1" applyBorder="1"/>
    <xf numFmtId="0" fontId="16" fillId="0" borderId="1" xfId="0" applyFont="1" applyBorder="1" applyAlignment="1">
      <alignment horizontal="center"/>
    </xf>
    <xf numFmtId="0" fontId="16" fillId="0" borderId="1" xfId="0" applyFont="1" applyBorder="1"/>
    <xf numFmtId="4" fontId="16" fillId="0" borderId="1" xfId="0" applyNumberFormat="1" applyFont="1" applyBorder="1"/>
    <xf numFmtId="0" fontId="8" fillId="0" borderId="1" xfId="9" applyFont="1" applyBorder="1" applyAlignment="1">
      <alignment horizontal="left" indent="1"/>
    </xf>
    <xf numFmtId="0" fontId="9" fillId="0" borderId="0" xfId="9" applyFont="1" applyBorder="1"/>
    <xf numFmtId="0" fontId="8" fillId="0" borderId="0" xfId="9" applyFont="1" applyBorder="1" applyAlignment="1">
      <alignment horizontal="left" indent="1"/>
    </xf>
    <xf numFmtId="4" fontId="8" fillId="0" borderId="0" xfId="9" applyNumberFormat="1" applyFont="1" applyBorder="1"/>
    <xf numFmtId="0" fontId="8" fillId="0" borderId="1" xfId="2" applyFont="1" applyBorder="1" applyAlignment="1">
      <alignment horizontal="center"/>
    </xf>
    <xf numFmtId="0" fontId="8" fillId="0" borderId="1" xfId="2" applyFont="1" applyBorder="1"/>
    <xf numFmtId="4" fontId="8" fillId="0" borderId="1" xfId="19" applyNumberFormat="1" applyFont="1" applyFill="1" applyBorder="1"/>
    <xf numFmtId="0" fontId="8" fillId="0" borderId="1" xfId="0" applyFont="1" applyBorder="1" applyAlignment="1">
      <alignment horizontal="center"/>
    </xf>
    <xf numFmtId="0" fontId="7" fillId="0" borderId="1" xfId="0" applyFont="1" applyBorder="1"/>
    <xf numFmtId="4" fontId="8" fillId="0" borderId="1" xfId="0" applyNumberFormat="1" applyFont="1" applyBorder="1"/>
    <xf numFmtId="0" fontId="5" fillId="0" borderId="1" xfId="0" applyFont="1" applyBorder="1"/>
    <xf numFmtId="0" fontId="9" fillId="0" borderId="1" xfId="2" applyFont="1" applyBorder="1" applyAlignment="1">
      <alignment horizontal="center"/>
    </xf>
    <xf numFmtId="0" fontId="9" fillId="0" borderId="1" xfId="2" applyFont="1" applyBorder="1"/>
    <xf numFmtId="4" fontId="9" fillId="0" borderId="1" xfId="19" applyNumberFormat="1" applyFont="1" applyFill="1" applyBorder="1"/>
    <xf numFmtId="0" fontId="1" fillId="0" borderId="1" xfId="9" applyFont="1" applyBorder="1"/>
    <xf numFmtId="0" fontId="1" fillId="0" borderId="1" xfId="2" applyFont="1" applyBorder="1"/>
    <xf numFmtId="4" fontId="8" fillId="0" borderId="1" xfId="18" applyNumberFormat="1" applyFont="1" applyFill="1" applyBorder="1"/>
    <xf numFmtId="0" fontId="2" fillId="0" borderId="1" xfId="2" applyFont="1" applyBorder="1"/>
    <xf numFmtId="4" fontId="9" fillId="0" borderId="1" xfId="18" applyNumberFormat="1" applyFont="1" applyFill="1" applyBorder="1"/>
    <xf numFmtId="0" fontId="8" fillId="0" borderId="1" xfId="2" applyFont="1" applyBorder="1" applyAlignment="1">
      <alignment horizontal="left" indent="1"/>
    </xf>
    <xf numFmtId="4" fontId="8" fillId="0" borderId="1" xfId="2" applyNumberFormat="1" applyFont="1" applyBorder="1"/>
    <xf numFmtId="4" fontId="9" fillId="0" borderId="1" xfId="2" applyNumberFormat="1" applyFont="1" applyBorder="1"/>
    <xf numFmtId="0" fontId="8" fillId="0" borderId="1" xfId="0" applyFont="1" applyBorder="1" applyAlignment="1">
      <alignment horizontal="left"/>
    </xf>
    <xf numFmtId="4" fontId="7" fillId="0" borderId="1" xfId="0" applyNumberFormat="1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4" fontId="5" fillId="0" borderId="1" xfId="0" applyNumberFormat="1" applyFont="1" applyBorder="1"/>
    <xf numFmtId="0" fontId="2" fillId="0" borderId="1" xfId="9" applyFont="1" applyBorder="1"/>
    <xf numFmtId="4" fontId="5" fillId="0" borderId="1" xfId="2" applyNumberFormat="1" applyFont="1" applyBorder="1" applyAlignment="1" applyProtection="1">
      <alignment vertical="top"/>
      <protection locked="0"/>
    </xf>
    <xf numFmtId="0" fontId="8" fillId="0" borderId="1" xfId="9" quotePrefix="1" applyFont="1" applyBorder="1" applyAlignment="1">
      <alignment horizontal="left" indent="1"/>
    </xf>
  </cellXfs>
  <cellStyles count="197">
    <cellStyle name="=C:\WINNT\SYSTEM32\COMMAND.COM" xfId="21" xr:uid="{6849D63F-EE65-44B6-993E-6EF88DAA202F}"/>
    <cellStyle name="Euro" xfId="22" xr:uid="{618C13A8-01D5-45E6-8363-91C525D64A72}"/>
    <cellStyle name="Hipervínculo" xfId="11" builtinId="8"/>
    <cellStyle name="Millares" xfId="18" builtinId="3"/>
    <cellStyle name="Millares 2" xfId="1" xr:uid="{00000000-0005-0000-0000-000002000000}"/>
    <cellStyle name="Millares 2 10" xfId="134" xr:uid="{C0B1F40C-183B-4C73-9824-10DC4B42819D}"/>
    <cellStyle name="Millares 2 11" xfId="125" xr:uid="{C6EB53CB-5FD8-41C0-9A3F-ACA5FE929E33}"/>
    <cellStyle name="Millares 2 12" xfId="116" xr:uid="{764CD0FB-7ABF-42D7-A74F-0E851C27D2E3}"/>
    <cellStyle name="Millares 2 13" xfId="107" xr:uid="{B2C08339-43ED-489E-BF84-284221484034}"/>
    <cellStyle name="Millares 2 14" xfId="98" xr:uid="{B2A1E66F-A1A4-4727-AE2E-7A042FDDF997}"/>
    <cellStyle name="Millares 2 15" xfId="89" xr:uid="{0134B357-740A-4587-BCB2-00A4E045CF2F}"/>
    <cellStyle name="Millares 2 16" xfId="80" xr:uid="{3DD9C3F0-5183-4EA5-85C8-1DF4A0B00ABA}"/>
    <cellStyle name="Millares 2 17" xfId="71" xr:uid="{C3F1A556-6433-49E0-8E02-FA038DD22523}"/>
    <cellStyle name="Millares 2 18" xfId="62" xr:uid="{4FCF27EC-06C5-4F7E-9357-E041752DCEAC}"/>
    <cellStyle name="Millares 2 19" xfId="53" xr:uid="{576CD408-1459-42E9-B269-5F43AEDEF467}"/>
    <cellStyle name="Millares 2 2" xfId="15" xr:uid="{00000000-0005-0000-0000-000003000000}"/>
    <cellStyle name="Millares 2 2 10" xfId="117" xr:uid="{C243F5D6-DC81-4AB4-AA61-825D3647AA13}"/>
    <cellStyle name="Millares 2 2 11" xfId="108" xr:uid="{8E6E8FC7-BA21-43EA-8F71-37B231E515C1}"/>
    <cellStyle name="Millares 2 2 12" xfId="99" xr:uid="{4E1B1C4C-4B34-4AAA-AD42-15DBEA42C19A}"/>
    <cellStyle name="Millares 2 2 13" xfId="90" xr:uid="{B1C8DA1B-55C7-4216-ABE3-27A3DFE0D798}"/>
    <cellStyle name="Millares 2 2 14" xfId="81" xr:uid="{DBCB1488-75B0-4E95-8355-9C6E8D737915}"/>
    <cellStyle name="Millares 2 2 15" xfId="72" xr:uid="{7D42C1B8-EA32-49CC-B027-615F8521C18E}"/>
    <cellStyle name="Millares 2 2 16" xfId="63" xr:uid="{72C368C1-F898-439F-A0CC-96C57122D398}"/>
    <cellStyle name="Millares 2 2 17" xfId="54" xr:uid="{5F9C5B44-B7ED-42F1-890A-A08E3A81526E}"/>
    <cellStyle name="Millares 2 2 18" xfId="45" xr:uid="{8B39F791-07A4-43BB-8515-1D8C8742DEC0}"/>
    <cellStyle name="Millares 2 2 19" xfId="37" xr:uid="{C0F45935-4842-4C49-9CF7-1F7D23147E1E}"/>
    <cellStyle name="Millares 2 2 2" xfId="189" xr:uid="{67CD1947-BD6D-4323-BF42-66AF8FFA4E02}"/>
    <cellStyle name="Millares 2 2 20" xfId="24" xr:uid="{6C4E9968-22B8-44B2-97B0-A388817A9CEF}"/>
    <cellStyle name="Millares 2 2 3" xfId="180" xr:uid="{D1949A43-79BF-4D1E-A0E1-6A9B317D116B}"/>
    <cellStyle name="Millares 2 2 4" xfId="171" xr:uid="{57CF7922-B00F-465D-B954-5AC0B2181F96}"/>
    <cellStyle name="Millares 2 2 5" xfId="162" xr:uid="{EA0BBF00-722D-4D6E-B50E-B52EA3F330B7}"/>
    <cellStyle name="Millares 2 2 6" xfId="153" xr:uid="{60EF1969-E2C8-4264-917C-3CF04ADA7A59}"/>
    <cellStyle name="Millares 2 2 7" xfId="144" xr:uid="{59D11C1B-620A-4A8B-AA3B-51CA48945487}"/>
    <cellStyle name="Millares 2 2 8" xfId="135" xr:uid="{01D309D8-3B7C-4284-9EC2-87D7B2A5B391}"/>
    <cellStyle name="Millares 2 2 9" xfId="126" xr:uid="{A5405DB6-D68D-4A0C-B0DA-AB941C4C34A1}"/>
    <cellStyle name="Millares 2 20" xfId="44" xr:uid="{FE664509-2AEF-4B79-9F3F-63F53994AC3A}"/>
    <cellStyle name="Millares 2 21" xfId="36" xr:uid="{87A2C728-D92C-48FC-821A-A463728E4CC2}"/>
    <cellStyle name="Millares 2 22" xfId="23" xr:uid="{E1124D0B-B63D-4B7F-8965-08B82B08EA1E}"/>
    <cellStyle name="Millares 2 3" xfId="16" xr:uid="{00000000-0005-0000-0000-000004000000}"/>
    <cellStyle name="Millares 2 3 10" xfId="118" xr:uid="{9FFC95EB-D65D-4F5C-912B-2ECA7445EBCF}"/>
    <cellStyle name="Millares 2 3 11" xfId="109" xr:uid="{0D49501F-D38A-4F65-9CD3-27AB5A0C433E}"/>
    <cellStyle name="Millares 2 3 12" xfId="100" xr:uid="{CD2D719F-C7CF-4248-BDF9-945ECE6B47A6}"/>
    <cellStyle name="Millares 2 3 13" xfId="91" xr:uid="{58DEC66A-E719-461D-8BEA-A827ACE9A64E}"/>
    <cellStyle name="Millares 2 3 14" xfId="82" xr:uid="{464A5F90-594E-4F6A-B2B9-84D8F428DE31}"/>
    <cellStyle name="Millares 2 3 15" xfId="73" xr:uid="{8C8D75DF-4B93-4E93-AE13-7ACE805117F3}"/>
    <cellStyle name="Millares 2 3 16" xfId="64" xr:uid="{02CBF745-D19B-436B-95BC-A087B4141190}"/>
    <cellStyle name="Millares 2 3 17" xfId="55" xr:uid="{A9434D52-4AC2-426B-87A9-865481D324D9}"/>
    <cellStyle name="Millares 2 3 18" xfId="46" xr:uid="{C3DAD183-2547-4602-BAAF-ADE58F24F1CE}"/>
    <cellStyle name="Millares 2 3 19" xfId="38" xr:uid="{6F473538-E783-4287-BECF-FD9CB6FF4CA1}"/>
    <cellStyle name="Millares 2 3 2" xfId="190" xr:uid="{1FAD0CE9-DCE3-4572-B573-FAA36744A3AE}"/>
    <cellStyle name="Millares 2 3 20" xfId="25" xr:uid="{D2C54381-42D3-45FA-9048-E389585596FB}"/>
    <cellStyle name="Millares 2 3 3" xfId="181" xr:uid="{6F579EFA-9C01-449A-A85A-190AB09C773D}"/>
    <cellStyle name="Millares 2 3 4" xfId="172" xr:uid="{2664D4D8-6AA5-436A-8167-242C12E0CEDD}"/>
    <cellStyle name="Millares 2 3 5" xfId="163" xr:uid="{7C1E793C-A271-4F83-9F3C-6BDABB9C2D59}"/>
    <cellStyle name="Millares 2 3 6" xfId="154" xr:uid="{D8BDC6CE-D0AE-4294-9091-A88908936484}"/>
    <cellStyle name="Millares 2 3 7" xfId="145" xr:uid="{7FF0D10B-E3D2-4113-B5E7-6EF35536042F}"/>
    <cellStyle name="Millares 2 3 8" xfId="136" xr:uid="{337DABB5-FD0A-4E70-B2A2-88FF780E710B}"/>
    <cellStyle name="Millares 2 3 9" xfId="127" xr:uid="{D99842DA-2C8A-4934-9D09-E063AF5928E4}"/>
    <cellStyle name="Millares 2 4" xfId="188" xr:uid="{E5385BFB-74EE-4B6A-8FE7-2E78C3384AC0}"/>
    <cellStyle name="Millares 2 5" xfId="179" xr:uid="{D768D941-49FE-409F-9F19-775A6DBB17AC}"/>
    <cellStyle name="Millares 2 6" xfId="170" xr:uid="{4FA4FED8-CBDC-4B6B-B74F-8685224CFF99}"/>
    <cellStyle name="Millares 2 7" xfId="161" xr:uid="{FB65096C-A41F-467B-9D85-86B9D5A139A2}"/>
    <cellStyle name="Millares 2 8" xfId="152" xr:uid="{43582BF7-ACAD-42E0-B8D9-42C116C81539}"/>
    <cellStyle name="Millares 2 9" xfId="143" xr:uid="{A55CE281-249B-44EA-89FF-95B19B7E92D3}"/>
    <cellStyle name="Millares 3" xfId="19" xr:uid="{00000000-0005-0000-0000-000005000000}"/>
    <cellStyle name="Millares 3 10" xfId="119" xr:uid="{E807FA84-53A5-4E81-B0AD-D32B1881719F}"/>
    <cellStyle name="Millares 3 11" xfId="110" xr:uid="{CAEA7DD4-9CE9-438E-9B55-D8A37E716CAE}"/>
    <cellStyle name="Millares 3 12" xfId="101" xr:uid="{966E4302-808C-4991-9DB6-77A24EE892FB}"/>
    <cellStyle name="Millares 3 13" xfId="92" xr:uid="{A78B28D6-A60E-452F-8F7C-4CC241FDD480}"/>
    <cellStyle name="Millares 3 14" xfId="83" xr:uid="{42548941-3EFD-480B-B7CF-9535654EBE56}"/>
    <cellStyle name="Millares 3 15" xfId="74" xr:uid="{7D32F3DF-2048-4FA4-AAE7-2E6DA845D44D}"/>
    <cellStyle name="Millares 3 16" xfId="65" xr:uid="{6ADCE39A-4E0B-4E21-ADD5-42915D15F067}"/>
    <cellStyle name="Millares 3 17" xfId="56" xr:uid="{303EF703-12F1-4D16-94FF-03754A9B7C15}"/>
    <cellStyle name="Millares 3 18" xfId="47" xr:uid="{C0921E97-EC75-4235-8C28-E5BDAA0A33FF}"/>
    <cellStyle name="Millares 3 19" xfId="39" xr:uid="{79D9F551-3DB6-419A-AACF-9C5CA074E59A}"/>
    <cellStyle name="Millares 3 2" xfId="191" xr:uid="{C3532C08-16CA-4191-B3BC-60CA025A187D}"/>
    <cellStyle name="Millares 3 20" xfId="26" xr:uid="{751470D2-C672-4190-9042-1CBAF0001715}"/>
    <cellStyle name="Millares 3 3" xfId="182" xr:uid="{50187C49-E0D3-45C9-8AB2-0D62D23ECC47}"/>
    <cellStyle name="Millares 3 4" xfId="173" xr:uid="{B8560FF4-BFDF-4CB2-84FB-0A09E8583CF9}"/>
    <cellStyle name="Millares 3 5" xfId="164" xr:uid="{56E8EBE2-EA74-42F9-8D67-611477A65D1B}"/>
    <cellStyle name="Millares 3 6" xfId="155" xr:uid="{FA0FC657-4F9D-466F-9D1D-F1E388B0C359}"/>
    <cellStyle name="Millares 3 7" xfId="146" xr:uid="{B91E1EBF-C4D0-4563-A011-E5F692B732E6}"/>
    <cellStyle name="Millares 3 8" xfId="137" xr:uid="{72C6F04E-2017-4982-8562-E424AC6873A2}"/>
    <cellStyle name="Millares 3 9" xfId="128" xr:uid="{2C6C5112-D4CC-42DC-9D5E-F6D2CA90C23F}"/>
    <cellStyle name="Millares 4" xfId="17" xr:uid="{00000000-0005-0000-0000-000006000000}"/>
    <cellStyle name="Moneda 2" xfId="27" xr:uid="{6053FD29-500A-4D21-8D0F-31769FF6A7BC}"/>
    <cellStyle name="Moneda 2 10" xfId="120" xr:uid="{C5BA8E7C-CF43-45E2-A3F8-FF794A1BBABC}"/>
    <cellStyle name="Moneda 2 11" xfId="111" xr:uid="{6EBE0169-E204-4EB9-97C1-6E678773FF8F}"/>
    <cellStyle name="Moneda 2 12" xfId="102" xr:uid="{3262020F-2BB1-45E4-8A00-2659AEF92675}"/>
    <cellStyle name="Moneda 2 13" xfId="93" xr:uid="{549E0D50-134C-41CF-BDAF-0E7D6134D01B}"/>
    <cellStyle name="Moneda 2 14" xfId="84" xr:uid="{58978518-C6CD-4195-A7AD-D56DBA02A00C}"/>
    <cellStyle name="Moneda 2 15" xfId="75" xr:uid="{DC49800E-BD8E-4EBC-BCA2-53D913B2AACC}"/>
    <cellStyle name="Moneda 2 16" xfId="66" xr:uid="{04AA92DE-2D2C-41B1-9D90-0CF4BB85B2BB}"/>
    <cellStyle name="Moneda 2 17" xfId="57" xr:uid="{3E3ECF1E-0F15-461F-8893-5A0561318B7C}"/>
    <cellStyle name="Moneda 2 18" xfId="48" xr:uid="{B983325F-86B4-42AB-A31B-865921893A95}"/>
    <cellStyle name="Moneda 2 19" xfId="40" xr:uid="{2969E2AB-42BE-4046-A554-C3A966A99689}"/>
    <cellStyle name="Moneda 2 2" xfId="192" xr:uid="{1809C72E-5499-46A3-89CB-8FD2A0EC9447}"/>
    <cellStyle name="Moneda 2 3" xfId="183" xr:uid="{6E884CAE-5602-4234-BC01-AFFDF42CE057}"/>
    <cellStyle name="Moneda 2 4" xfId="174" xr:uid="{10C84F8F-9ABB-45BD-A3EC-38E2B0A67634}"/>
    <cellStyle name="Moneda 2 5" xfId="165" xr:uid="{E22C7CF3-7553-4E65-AA1D-7E6A450C4DCA}"/>
    <cellStyle name="Moneda 2 6" xfId="156" xr:uid="{8D4753BC-FFB2-4B78-8A2E-5133D8277565}"/>
    <cellStyle name="Moneda 2 7" xfId="147" xr:uid="{300E4185-DB21-4DA4-94C7-C69919B276EF}"/>
    <cellStyle name="Moneda 2 8" xfId="138" xr:uid="{F0C95436-F91C-425A-A020-2BF67BF6C260}"/>
    <cellStyle name="Moneda 2 9" xfId="129" xr:uid="{18FA2125-84F8-4392-BA6E-3F66EF804191}"/>
    <cellStyle name="Normal" xfId="0" builtinId="0"/>
    <cellStyle name="Normal 2" xfId="2" xr:uid="{00000000-0005-0000-0000-000008000000}"/>
    <cellStyle name="Normal 2 10" xfId="130" xr:uid="{06E1EF17-DFD2-4277-B795-049575B6D6A6}"/>
    <cellStyle name="Normal 2 11" xfId="121" xr:uid="{62D719FE-4532-4D84-ABA7-90C4E510DD63}"/>
    <cellStyle name="Normal 2 12" xfId="112" xr:uid="{CA1EDFE3-9547-4BA9-8A6B-BC4ED1F9B2F1}"/>
    <cellStyle name="Normal 2 13" xfId="103" xr:uid="{A77DB878-54A5-42C1-B870-0883EA87E0A5}"/>
    <cellStyle name="Normal 2 14" xfId="94" xr:uid="{ABA9327D-2A09-4AAC-AC88-3D0C7BBA733C}"/>
    <cellStyle name="Normal 2 15" xfId="85" xr:uid="{AF2B0131-B234-47D5-A466-AA717F9F68C9}"/>
    <cellStyle name="Normal 2 16" xfId="76" xr:uid="{B4EA34E4-1629-4395-B3CB-4B29C48E120D}"/>
    <cellStyle name="Normal 2 17" xfId="67" xr:uid="{1AB2C0FD-7A60-4124-9B3F-0181D06A42F3}"/>
    <cellStyle name="Normal 2 18" xfId="58" xr:uid="{7B1ED34B-8ADB-4473-B984-97DDBBAB30D4}"/>
    <cellStyle name="Normal 2 19" xfId="49" xr:uid="{F6DD5A1B-5429-4FD6-8B2A-4204CAC14834}"/>
    <cellStyle name="Normal 2 2" xfId="3" xr:uid="{00000000-0005-0000-0000-000009000000}"/>
    <cellStyle name="Normal 2 20" xfId="41" xr:uid="{A39E4823-1E92-48DD-A2F7-006CE5D81EA5}"/>
    <cellStyle name="Normal 2 3" xfId="9" xr:uid="{00000000-0005-0000-0000-00000A000000}"/>
    <cellStyle name="Normal 2 3 2" xfId="193" xr:uid="{FCBCE43E-B5BB-4204-A74D-F05D39CD4609}"/>
    <cellStyle name="Normal 2 4" xfId="184" xr:uid="{D94A65AF-1892-4B6A-A45C-E38D630964F6}"/>
    <cellStyle name="Normal 2 5" xfId="175" xr:uid="{1E677A2E-ABE2-43F0-A014-5AE781FD9B06}"/>
    <cellStyle name="Normal 2 6" xfId="166" xr:uid="{1685492D-A2FB-4CFD-83C5-A1527D1CF3BE}"/>
    <cellStyle name="Normal 2 7" xfId="157" xr:uid="{A627CA82-FB1E-4FB7-82CE-6D9B2F5E3CA0}"/>
    <cellStyle name="Normal 2 8" xfId="148" xr:uid="{F5077EDB-A307-462D-AF13-9057356010F3}"/>
    <cellStyle name="Normal 2 9" xfId="139" xr:uid="{137652A4-8177-4D2D-8453-A3880321F059}"/>
    <cellStyle name="Normal 3" xfId="8" xr:uid="{00000000-0005-0000-0000-00000B000000}"/>
    <cellStyle name="Normal 3 10" xfId="122" xr:uid="{B7824F47-D0C3-4440-8A90-CC6950BE0E1F}"/>
    <cellStyle name="Normal 3 11" xfId="113" xr:uid="{8AC0BF27-EB1D-4B2D-9924-5E68F3A4F396}"/>
    <cellStyle name="Normal 3 12" xfId="104" xr:uid="{EB9641DE-F607-4998-9779-0CF5934AA435}"/>
    <cellStyle name="Normal 3 13" xfId="95" xr:uid="{B7235D66-EE30-430B-BC91-F89DD421A1C8}"/>
    <cellStyle name="Normal 3 14" xfId="86" xr:uid="{1C5E0F6E-91B7-4F9A-8482-17FA38956660}"/>
    <cellStyle name="Normal 3 15" xfId="77" xr:uid="{B0B6DAC7-AB7A-448A-BA71-F6561CC3EA7B}"/>
    <cellStyle name="Normal 3 16" xfId="68" xr:uid="{2116D3F0-828F-40FC-864C-9603FD76148B}"/>
    <cellStyle name="Normal 3 17" xfId="59" xr:uid="{AA21920C-0E5F-4C45-97D8-6E46EA4A6103}"/>
    <cellStyle name="Normal 3 18" xfId="50" xr:uid="{51747D08-1C32-4234-A067-6B536A0484FF}"/>
    <cellStyle name="Normal 3 19" xfId="28" xr:uid="{B5AD580D-526D-4DA4-B4D1-7CD7D9102FD1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3 3 2" xfId="185" xr:uid="{0E0729D6-B789-4AB5-86E4-8B79EEAAE82B}"/>
    <cellStyle name="Normal 3 4" xfId="176" xr:uid="{A4CA4051-93A9-41AE-93DD-F50B0E3737F1}"/>
    <cellStyle name="Normal 3 5" xfId="167" xr:uid="{A83BE05B-0699-4850-9BA4-130803AC392F}"/>
    <cellStyle name="Normal 3 6" xfId="158" xr:uid="{788F31F6-E8D9-4F46-AD35-B4B547FC1989}"/>
    <cellStyle name="Normal 3 7" xfId="149" xr:uid="{F043E681-4FCA-401E-B3A7-B1C59D10EE6D}"/>
    <cellStyle name="Normal 3 8" xfId="140" xr:uid="{CBC29018-1062-409A-9F32-418B5AC2722E}"/>
    <cellStyle name="Normal 3 9" xfId="131" xr:uid="{FA3D0024-CFD8-4158-ABB3-32274F6479F4}"/>
    <cellStyle name="Normal 4" xfId="4" xr:uid="{00000000-0005-0000-0000-00000F000000}"/>
    <cellStyle name="Normal 4 2" xfId="30" xr:uid="{A3510417-8F14-405E-AE65-FB511E6EA96E}"/>
    <cellStyle name="Normal 4 3" xfId="29" xr:uid="{E21BD4CC-FACE-4EB1-B99A-646AA381353A}"/>
    <cellStyle name="Normal 5" xfId="5" xr:uid="{00000000-0005-0000-0000-000010000000}"/>
    <cellStyle name="Normal 5 2" xfId="32" xr:uid="{67A356BC-4F15-440D-891E-84057C785235}"/>
    <cellStyle name="Normal 5 3" xfId="31" xr:uid="{975D4249-D62A-42BF-9198-D93B8FAE3C57}"/>
    <cellStyle name="Normal 56" xfId="6" xr:uid="{00000000-0005-0000-0000-000011000000}"/>
    <cellStyle name="Normal 6" xfId="33" xr:uid="{DA0CDD8A-4DC3-4DFF-B9F3-E2FD7D5D05E0}"/>
    <cellStyle name="Normal 6 10" xfId="132" xr:uid="{347ED4E0-6A93-4319-8B78-6DCBEF7BCF79}"/>
    <cellStyle name="Normal 6 11" xfId="123" xr:uid="{04A0184D-5166-4746-A380-2DF2276B053A}"/>
    <cellStyle name="Normal 6 12" xfId="114" xr:uid="{D03D2B70-ED71-4374-BD03-760D51360125}"/>
    <cellStyle name="Normal 6 13" xfId="105" xr:uid="{40E037C6-A3DD-48BE-AB97-E34EAA80803F}"/>
    <cellStyle name="Normal 6 14" xfId="96" xr:uid="{5B0A8878-1B8F-4B22-B42D-420559861FF3}"/>
    <cellStyle name="Normal 6 15" xfId="87" xr:uid="{B90D8FA2-3D7A-4A50-8A08-FFA336E8B093}"/>
    <cellStyle name="Normal 6 16" xfId="78" xr:uid="{46996AFF-0694-4694-A9A8-0FAA695BBEB0}"/>
    <cellStyle name="Normal 6 17" xfId="69" xr:uid="{894D8CA5-C34C-4508-8682-CD52D51BACF5}"/>
    <cellStyle name="Normal 6 18" xfId="60" xr:uid="{E327767F-D2B3-46A2-BCB0-825BB9B836B8}"/>
    <cellStyle name="Normal 6 19" xfId="51" xr:uid="{5BAB39B7-170D-4DD5-A8F0-B04F0AB75951}"/>
    <cellStyle name="Normal 6 2" xfId="34" xr:uid="{F0E649B9-C4A0-44D2-AB95-0FA43C934871}"/>
    <cellStyle name="Normal 6 2 10" xfId="124" xr:uid="{1201BC15-D89F-4036-8E4B-B1610305E9EE}"/>
    <cellStyle name="Normal 6 2 11" xfId="115" xr:uid="{B51534C9-DA2F-40C7-A736-AEC58573493B}"/>
    <cellStyle name="Normal 6 2 12" xfId="106" xr:uid="{2D9053A1-8565-42D1-8DA9-0A6CA5340716}"/>
    <cellStyle name="Normal 6 2 13" xfId="97" xr:uid="{E7656960-995B-4A8F-B260-58A85780A7FC}"/>
    <cellStyle name="Normal 6 2 14" xfId="88" xr:uid="{6EE9EEF2-A944-4DAA-914D-26059BBFC948}"/>
    <cellStyle name="Normal 6 2 15" xfId="79" xr:uid="{605061E2-E39B-4D4F-B3F0-5CCB12BD6A21}"/>
    <cellStyle name="Normal 6 2 16" xfId="70" xr:uid="{EB004BAD-0128-4B01-AB57-B6CB52CCB279}"/>
    <cellStyle name="Normal 6 2 17" xfId="61" xr:uid="{FB2D5464-6365-458E-81C9-4D9ECD541921}"/>
    <cellStyle name="Normal 6 2 18" xfId="52" xr:uid="{9B6EB58B-EF9A-4E2D-8836-335D41A4C7E8}"/>
    <cellStyle name="Normal 6 2 19" xfId="43" xr:uid="{7803C3CB-2329-433D-8425-6C309B7D84F5}"/>
    <cellStyle name="Normal 6 2 2" xfId="195" xr:uid="{F543DE99-2B5C-4E81-B81E-4F27D5485883}"/>
    <cellStyle name="Normal 6 2 3" xfId="187" xr:uid="{AD7B8177-C5AC-4EF2-A0F4-2C8FD168272F}"/>
    <cellStyle name="Normal 6 2 4" xfId="178" xr:uid="{2B3D07EB-5D4F-4E83-A648-A69B3C6FBD6E}"/>
    <cellStyle name="Normal 6 2 5" xfId="169" xr:uid="{96B787F7-DDEB-4545-9032-3856848B28AA}"/>
    <cellStyle name="Normal 6 2 6" xfId="160" xr:uid="{09EBE861-4587-4B52-9A40-10EE273565FE}"/>
    <cellStyle name="Normal 6 2 7" xfId="151" xr:uid="{CA34F352-20A9-48B9-BAA1-B57C8879FB84}"/>
    <cellStyle name="Normal 6 2 8" xfId="142" xr:uid="{131CE0C8-04C0-4240-B21D-72B30BEC0177}"/>
    <cellStyle name="Normal 6 2 9" xfId="133" xr:uid="{09747F54-8045-4F8F-BCF6-1B7C0BA9786A}"/>
    <cellStyle name="Normal 6 20" xfId="42" xr:uid="{68A527FF-94AF-4362-A6F9-F7E6961FC445}"/>
    <cellStyle name="Normal 6 3" xfId="194" xr:uid="{A0795F5D-C0DB-4432-81E7-82A533E1EAD7}"/>
    <cellStyle name="Normal 6 4" xfId="186" xr:uid="{0B777F80-46E7-4F10-9C17-5429ACE3F1AD}"/>
    <cellStyle name="Normal 6 5" xfId="177" xr:uid="{B89C4CA3-C0AD-49B1-B324-105BD362C3D1}"/>
    <cellStyle name="Normal 6 6" xfId="168" xr:uid="{6614F94D-5D4F-4481-B62A-BC41E97B0FB6}"/>
    <cellStyle name="Normal 6 7" xfId="159" xr:uid="{DE3A11C8-2B21-408F-ADFA-E4AD5A287A79}"/>
    <cellStyle name="Normal 6 8" xfId="150" xr:uid="{1BDE5F34-5256-402C-AE5B-E65C4CD42946}"/>
    <cellStyle name="Normal 6 9" xfId="141" xr:uid="{2E4F206D-7D5B-4047-B854-B9CB8FF5614A}"/>
    <cellStyle name="Normal 7" xfId="20" xr:uid="{7E76CE46-0160-48E5-B904-8A4CD2BE86AA}"/>
    <cellStyle name="Normal 8" xfId="196" xr:uid="{D4E6157B-CC18-40B5-A289-7AFF0374499A}"/>
    <cellStyle name="Porcentaje" xfId="14" builtinId="5"/>
    <cellStyle name="Porcentaje 2" xfId="7" xr:uid="{00000000-0005-0000-0000-000013000000}"/>
    <cellStyle name="Porcentual 2" xfId="35" xr:uid="{68F04B5B-206F-4AF8-8D23-12BC4E7422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0</xdr:rowOff>
    </xdr:from>
    <xdr:to>
      <xdr:col>0</xdr:col>
      <xdr:colOff>855927</xdr:colOff>
      <xdr:row>3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DE6771F-1F3F-406D-8040-2122EDA174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0025"/>
          <a:ext cx="722577" cy="495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1</xdr:row>
      <xdr:rowOff>28575</xdr:rowOff>
    </xdr:from>
    <xdr:to>
      <xdr:col>1</xdr:col>
      <xdr:colOff>293952</xdr:colOff>
      <xdr:row>3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D1332BA-9E46-48F6-AC61-483352ACFD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266700"/>
          <a:ext cx="722577" cy="495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369093</xdr:colOff>
      <xdr:row>0</xdr:row>
      <xdr:rowOff>142874</xdr:rowOff>
    </xdr:from>
    <xdr:to>
      <xdr:col>1</xdr:col>
      <xdr:colOff>605564</xdr:colOff>
      <xdr:row>3</xdr:row>
      <xdr:rowOff>47624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E9BA4F-3EF9-44AA-A779-9BEE004F8F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093" y="142874"/>
          <a:ext cx="903221" cy="6191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200024</xdr:colOff>
      <xdr:row>1</xdr:row>
      <xdr:rowOff>66675</xdr:rowOff>
    </xdr:from>
    <xdr:to>
      <xdr:col>1</xdr:col>
      <xdr:colOff>255851</xdr:colOff>
      <xdr:row>3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21F3F1F-030C-4E9F-ADCC-303880CF08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4" y="304800"/>
          <a:ext cx="722577" cy="4953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197828</xdr:colOff>
      <xdr:row>1</xdr:row>
      <xdr:rowOff>36635</xdr:rowOff>
    </xdr:from>
    <xdr:to>
      <xdr:col>1</xdr:col>
      <xdr:colOff>131886</xdr:colOff>
      <xdr:row>3</xdr:row>
      <xdr:rowOff>15113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F147CB8-4FEF-4C33-A6FF-147CC1F3E9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828" y="278423"/>
          <a:ext cx="600808" cy="46205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47625</xdr:rowOff>
    </xdr:from>
    <xdr:to>
      <xdr:col>1</xdr:col>
      <xdr:colOff>628650</xdr:colOff>
      <xdr:row>3</xdr:row>
      <xdr:rowOff>88543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66AA262-D7CF-4A78-BB5F-FF93B0AE72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276225"/>
          <a:ext cx="647700" cy="4981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9"/>
  <sheetViews>
    <sheetView zoomScaleNormal="100" zoomScaleSheetLayoutView="100" workbookViewId="0">
      <selection activeCell="H4" sqref="H4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4" width="10.140625" style="1" customWidth="1"/>
    <col min="5" max="16384" width="12.85546875" style="1"/>
  </cols>
  <sheetData>
    <row r="1" spans="1:4" ht="16.149999999999999" customHeight="1" x14ac:dyDescent="0.2">
      <c r="A1" s="63" t="s">
        <v>504</v>
      </c>
      <c r="B1" s="64"/>
      <c r="C1" s="52" t="s">
        <v>410</v>
      </c>
      <c r="D1" s="53">
        <v>2025</v>
      </c>
    </row>
    <row r="2" spans="1:4" ht="16.149999999999999" customHeight="1" x14ac:dyDescent="0.2">
      <c r="A2" s="65" t="s">
        <v>409</v>
      </c>
      <c r="B2" s="66"/>
      <c r="C2" s="9" t="s">
        <v>411</v>
      </c>
      <c r="D2" s="54" t="s">
        <v>416</v>
      </c>
    </row>
    <row r="3" spans="1:4" ht="16.149999999999999" customHeight="1" x14ac:dyDescent="0.2">
      <c r="A3" s="67" t="s">
        <v>506</v>
      </c>
      <c r="B3" s="68"/>
      <c r="C3" s="9" t="s">
        <v>412</v>
      </c>
      <c r="D3" s="55">
        <v>1</v>
      </c>
    </row>
    <row r="4" spans="1:4" ht="16.149999999999999" customHeight="1" x14ac:dyDescent="0.2">
      <c r="A4" s="69" t="s">
        <v>429</v>
      </c>
      <c r="B4" s="70"/>
      <c r="C4" s="85"/>
      <c r="D4" s="86"/>
    </row>
    <row r="5" spans="1:4" ht="15" customHeight="1" x14ac:dyDescent="0.2">
      <c r="A5" s="47" t="s">
        <v>28</v>
      </c>
      <c r="B5" s="46" t="s">
        <v>29</v>
      </c>
    </row>
    <row r="6" spans="1:4" x14ac:dyDescent="0.2">
      <c r="A6" s="2"/>
      <c r="B6" s="3"/>
    </row>
    <row r="7" spans="1:4" x14ac:dyDescent="0.2">
      <c r="A7" s="4"/>
      <c r="B7" s="5" t="s">
        <v>30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25" t="s">
        <v>395</v>
      </c>
      <c r="B10" s="26" t="s">
        <v>462</v>
      </c>
    </row>
    <row r="11" spans="1:4" x14ac:dyDescent="0.2">
      <c r="A11" s="25" t="s">
        <v>396</v>
      </c>
      <c r="B11" s="26" t="s">
        <v>226</v>
      </c>
    </row>
    <row r="12" spans="1:4" x14ac:dyDescent="0.2">
      <c r="A12" s="25" t="s">
        <v>1</v>
      </c>
      <c r="B12" s="26" t="s">
        <v>2</v>
      </c>
    </row>
    <row r="13" spans="1:4" x14ac:dyDescent="0.2">
      <c r="A13" s="25" t="s">
        <v>3</v>
      </c>
      <c r="B13" s="26" t="s">
        <v>4</v>
      </c>
    </row>
    <row r="14" spans="1:4" x14ac:dyDescent="0.2">
      <c r="A14" s="25" t="s">
        <v>5</v>
      </c>
      <c r="B14" s="26" t="s">
        <v>6</v>
      </c>
    </row>
    <row r="15" spans="1:4" x14ac:dyDescent="0.2">
      <c r="A15" s="25" t="s">
        <v>36</v>
      </c>
      <c r="B15" s="26" t="s">
        <v>404</v>
      </c>
    </row>
    <row r="16" spans="1:4" x14ac:dyDescent="0.2">
      <c r="A16" s="25" t="s">
        <v>7</v>
      </c>
      <c r="B16" s="26" t="s">
        <v>405</v>
      </c>
    </row>
    <row r="17" spans="1:2" x14ac:dyDescent="0.2">
      <c r="A17" s="25" t="s">
        <v>8</v>
      </c>
      <c r="B17" s="26" t="s">
        <v>35</v>
      </c>
    </row>
    <row r="18" spans="1:2" x14ac:dyDescent="0.2">
      <c r="A18" s="25" t="s">
        <v>9</v>
      </c>
      <c r="B18" s="26" t="s">
        <v>10</v>
      </c>
    </row>
    <row r="19" spans="1:2" x14ac:dyDescent="0.2">
      <c r="A19" s="25" t="s">
        <v>11</v>
      </c>
      <c r="B19" s="26" t="s">
        <v>12</v>
      </c>
    </row>
    <row r="20" spans="1:2" x14ac:dyDescent="0.2">
      <c r="A20" s="25" t="s">
        <v>13</v>
      </c>
      <c r="B20" s="26" t="s">
        <v>14</v>
      </c>
    </row>
    <row r="21" spans="1:2" x14ac:dyDescent="0.2">
      <c r="A21" s="25" t="s">
        <v>15</v>
      </c>
      <c r="B21" s="26" t="s">
        <v>16</v>
      </c>
    </row>
    <row r="22" spans="1:2" x14ac:dyDescent="0.2">
      <c r="A22" s="25" t="s">
        <v>17</v>
      </c>
      <c r="B22" s="26" t="s">
        <v>406</v>
      </c>
    </row>
    <row r="23" spans="1:2" x14ac:dyDescent="0.2">
      <c r="A23" s="25" t="s">
        <v>18</v>
      </c>
      <c r="B23" s="26" t="s">
        <v>19</v>
      </c>
    </row>
    <row r="24" spans="1:2" x14ac:dyDescent="0.2">
      <c r="A24" s="25" t="s">
        <v>20</v>
      </c>
      <c r="B24" s="26" t="s">
        <v>63</v>
      </c>
    </row>
    <row r="25" spans="1:2" x14ac:dyDescent="0.2">
      <c r="A25" s="25" t="s">
        <v>21</v>
      </c>
      <c r="B25" s="26" t="s">
        <v>490</v>
      </c>
    </row>
    <row r="26" spans="1:2" x14ac:dyDescent="0.2">
      <c r="A26" s="25" t="s">
        <v>492</v>
      </c>
      <c r="B26" s="26" t="s">
        <v>493</v>
      </c>
    </row>
    <row r="27" spans="1:2" x14ac:dyDescent="0.2">
      <c r="A27" s="25" t="s">
        <v>491</v>
      </c>
      <c r="B27" s="26" t="s">
        <v>494</v>
      </c>
    </row>
    <row r="28" spans="1:2" x14ac:dyDescent="0.2">
      <c r="A28" s="25" t="s">
        <v>22</v>
      </c>
      <c r="B28" s="26" t="s">
        <v>23</v>
      </c>
    </row>
    <row r="29" spans="1:2" x14ac:dyDescent="0.2">
      <c r="A29" s="25" t="s">
        <v>24</v>
      </c>
      <c r="B29" s="26" t="s">
        <v>25</v>
      </c>
    </row>
    <row r="30" spans="1:2" x14ac:dyDescent="0.2">
      <c r="A30" s="25" t="s">
        <v>26</v>
      </c>
      <c r="B30" s="26" t="s">
        <v>498</v>
      </c>
    </row>
    <row r="31" spans="1:2" x14ac:dyDescent="0.2">
      <c r="A31" s="25" t="s">
        <v>27</v>
      </c>
      <c r="B31" s="26" t="s">
        <v>499</v>
      </c>
    </row>
    <row r="32" spans="1:2" x14ac:dyDescent="0.2">
      <c r="A32" s="25" t="s">
        <v>31</v>
      </c>
      <c r="B32" s="26" t="s">
        <v>500</v>
      </c>
    </row>
    <row r="33" spans="1:4" ht="12" thickBot="1" x14ac:dyDescent="0.25">
      <c r="A33" s="7"/>
      <c r="B33" s="8"/>
    </row>
    <row r="35" spans="1:4" x14ac:dyDescent="0.2">
      <c r="A35" s="1" t="s">
        <v>430</v>
      </c>
    </row>
    <row r="41" spans="1:4" x14ac:dyDescent="0.2">
      <c r="B41" s="62"/>
      <c r="D41" s="60"/>
    </row>
    <row r="42" spans="1:4" x14ac:dyDescent="0.2">
      <c r="B42" s="60"/>
      <c r="D42" s="60"/>
    </row>
    <row r="48" spans="1:4" x14ac:dyDescent="0.2">
      <c r="B48" s="62"/>
    </row>
    <row r="49" spans="2:2" x14ac:dyDescent="0.2">
      <c r="B49" s="60"/>
    </row>
  </sheetData>
  <sheetProtection formatCells="0" formatColumns="0" formatRows="0" autoFilter="0" pivotTables="0"/>
  <mergeCells count="4">
    <mergeCell ref="A1:B1"/>
    <mergeCell ref="A2:B2"/>
    <mergeCell ref="A3:B3"/>
    <mergeCell ref="A4:B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4"/>
  <sheetViews>
    <sheetView topLeftCell="A187" zoomScaleNormal="100" workbookViewId="0">
      <selection activeCell="B94" sqref="B94"/>
    </sheetView>
  </sheetViews>
  <sheetFormatPr baseColWidth="10" defaultColWidth="9.140625" defaultRowHeight="11.25" x14ac:dyDescent="0.2"/>
  <cols>
    <col min="1" max="1" width="10" style="13" customWidth="1"/>
    <col min="2" max="2" width="83" style="13" customWidth="1"/>
    <col min="3" max="4" width="15.7109375" style="13" customWidth="1"/>
    <col min="5" max="5" width="9.5703125" style="13" bestFit="1" customWidth="1"/>
    <col min="6" max="16384" width="9.140625" style="13"/>
  </cols>
  <sheetData>
    <row r="1" spans="1:5" s="15" customFormat="1" ht="18.95" customHeight="1" x14ac:dyDescent="0.25">
      <c r="A1" s="66" t="s">
        <v>504</v>
      </c>
      <c r="B1" s="66"/>
      <c r="C1" s="66"/>
      <c r="D1" s="9" t="s">
        <v>413</v>
      </c>
      <c r="E1" s="14">
        <v>2025</v>
      </c>
    </row>
    <row r="2" spans="1:5" s="10" customFormat="1" ht="18.95" customHeight="1" x14ac:dyDescent="0.25">
      <c r="A2" s="66" t="s">
        <v>418</v>
      </c>
      <c r="B2" s="66"/>
      <c r="C2" s="66"/>
      <c r="D2" s="9" t="s">
        <v>414</v>
      </c>
      <c r="E2" s="14" t="s">
        <v>416</v>
      </c>
    </row>
    <row r="3" spans="1:5" s="10" customFormat="1" ht="18.95" customHeight="1" x14ac:dyDescent="0.25">
      <c r="A3" s="66" t="s">
        <v>506</v>
      </c>
      <c r="B3" s="66"/>
      <c r="C3" s="66"/>
      <c r="D3" s="9" t="s">
        <v>415</v>
      </c>
      <c r="E3" s="14">
        <v>1</v>
      </c>
    </row>
    <row r="4" spans="1:5" s="10" customFormat="1" ht="18.95" customHeight="1" x14ac:dyDescent="0.25">
      <c r="A4" s="66" t="s">
        <v>429</v>
      </c>
      <c r="B4" s="66"/>
      <c r="C4" s="66"/>
      <c r="D4" s="9"/>
      <c r="E4" s="14"/>
    </row>
    <row r="5" spans="1:5" x14ac:dyDescent="0.2">
      <c r="A5" s="11" t="s">
        <v>65</v>
      </c>
      <c r="B5" s="12"/>
      <c r="C5" s="12"/>
      <c r="D5" s="12"/>
      <c r="E5" s="12"/>
    </row>
    <row r="7" spans="1:5" x14ac:dyDescent="0.2">
      <c r="A7" s="87" t="s">
        <v>464</v>
      </c>
      <c r="B7" s="87"/>
      <c r="C7" s="87"/>
      <c r="D7" s="87"/>
      <c r="E7" s="87"/>
    </row>
    <row r="8" spans="1:5" x14ac:dyDescent="0.2">
      <c r="A8" s="88" t="s">
        <v>40</v>
      </c>
      <c r="B8" s="88" t="s">
        <v>37</v>
      </c>
      <c r="C8" s="88" t="s">
        <v>38</v>
      </c>
      <c r="D8" s="89" t="s">
        <v>225</v>
      </c>
      <c r="E8" s="90" t="s">
        <v>502</v>
      </c>
    </row>
    <row r="9" spans="1:5" x14ac:dyDescent="0.2">
      <c r="A9" s="91">
        <v>4000</v>
      </c>
      <c r="B9" s="92" t="s">
        <v>462</v>
      </c>
      <c r="C9" s="93">
        <f>SUM(C10+C57+C69)</f>
        <v>80629322.679999992</v>
      </c>
      <c r="D9" s="94"/>
      <c r="E9" s="95"/>
    </row>
    <row r="10" spans="1:5" x14ac:dyDescent="0.2">
      <c r="A10" s="91">
        <v>4100</v>
      </c>
      <c r="B10" s="92" t="s">
        <v>172</v>
      </c>
      <c r="C10" s="93">
        <f>SUM(C11+C21+C27+C30+C36+C39+C48)</f>
        <v>74915947.069999993</v>
      </c>
      <c r="D10" s="94"/>
      <c r="E10" s="95"/>
    </row>
    <row r="11" spans="1:5" x14ac:dyDescent="0.2">
      <c r="A11" s="91">
        <v>4110</v>
      </c>
      <c r="B11" s="92" t="s">
        <v>173</v>
      </c>
      <c r="C11" s="93">
        <f>SUM(C12:C20)</f>
        <v>0</v>
      </c>
      <c r="D11" s="94"/>
      <c r="E11" s="95"/>
    </row>
    <row r="12" spans="1:5" x14ac:dyDescent="0.2">
      <c r="A12" s="96">
        <v>4111</v>
      </c>
      <c r="B12" s="97" t="s">
        <v>174</v>
      </c>
      <c r="C12" s="98">
        <v>0</v>
      </c>
      <c r="D12" s="94"/>
      <c r="E12" s="95"/>
    </row>
    <row r="13" spans="1:5" x14ac:dyDescent="0.2">
      <c r="A13" s="96">
        <v>4112</v>
      </c>
      <c r="B13" s="97" t="s">
        <v>175</v>
      </c>
      <c r="C13" s="98">
        <v>0</v>
      </c>
      <c r="D13" s="94"/>
      <c r="E13" s="95"/>
    </row>
    <row r="14" spans="1:5" x14ac:dyDescent="0.2">
      <c r="A14" s="96">
        <v>4113</v>
      </c>
      <c r="B14" s="97" t="s">
        <v>176</v>
      </c>
      <c r="C14" s="98">
        <v>0</v>
      </c>
      <c r="D14" s="94"/>
      <c r="E14" s="95"/>
    </row>
    <row r="15" spans="1:5" x14ac:dyDescent="0.2">
      <c r="A15" s="96">
        <v>4114</v>
      </c>
      <c r="B15" s="97" t="s">
        <v>177</v>
      </c>
      <c r="C15" s="98">
        <v>0</v>
      </c>
      <c r="D15" s="94"/>
      <c r="E15" s="95"/>
    </row>
    <row r="16" spans="1:5" x14ac:dyDescent="0.2">
      <c r="A16" s="96">
        <v>4115</v>
      </c>
      <c r="B16" s="97" t="s">
        <v>178</v>
      </c>
      <c r="C16" s="98">
        <v>0</v>
      </c>
      <c r="D16" s="94"/>
      <c r="E16" s="95"/>
    </row>
    <row r="17" spans="1:5" x14ac:dyDescent="0.2">
      <c r="A17" s="96">
        <v>4116</v>
      </c>
      <c r="B17" s="97" t="s">
        <v>179</v>
      </c>
      <c r="C17" s="98">
        <v>0</v>
      </c>
      <c r="D17" s="94"/>
      <c r="E17" s="95"/>
    </row>
    <row r="18" spans="1:5" x14ac:dyDescent="0.2">
      <c r="A18" s="96">
        <v>4117</v>
      </c>
      <c r="B18" s="97" t="s">
        <v>180</v>
      </c>
      <c r="C18" s="98">
        <v>0</v>
      </c>
      <c r="D18" s="94"/>
      <c r="E18" s="95"/>
    </row>
    <row r="19" spans="1:5" ht="22.5" x14ac:dyDescent="0.2">
      <c r="A19" s="96">
        <v>4118</v>
      </c>
      <c r="B19" s="99" t="s">
        <v>356</v>
      </c>
      <c r="C19" s="98">
        <v>0</v>
      </c>
      <c r="D19" s="94"/>
      <c r="E19" s="95"/>
    </row>
    <row r="20" spans="1:5" x14ac:dyDescent="0.2">
      <c r="A20" s="96">
        <v>4119</v>
      </c>
      <c r="B20" s="97" t="s">
        <v>181</v>
      </c>
      <c r="C20" s="98">
        <v>0</v>
      </c>
      <c r="D20" s="94"/>
      <c r="E20" s="95"/>
    </row>
    <row r="21" spans="1:5" x14ac:dyDescent="0.2">
      <c r="A21" s="91">
        <v>4120</v>
      </c>
      <c r="B21" s="92" t="s">
        <v>182</v>
      </c>
      <c r="C21" s="93">
        <f>SUM(C22:C26)</f>
        <v>0</v>
      </c>
      <c r="D21" s="94"/>
      <c r="E21" s="95"/>
    </row>
    <row r="22" spans="1:5" x14ac:dyDescent="0.2">
      <c r="A22" s="96">
        <v>4121</v>
      </c>
      <c r="B22" s="97" t="s">
        <v>183</v>
      </c>
      <c r="C22" s="98">
        <v>0</v>
      </c>
      <c r="D22" s="94"/>
      <c r="E22" s="95"/>
    </row>
    <row r="23" spans="1:5" x14ac:dyDescent="0.2">
      <c r="A23" s="96">
        <v>4122</v>
      </c>
      <c r="B23" s="97" t="s">
        <v>357</v>
      </c>
      <c r="C23" s="98">
        <v>0</v>
      </c>
      <c r="D23" s="94"/>
      <c r="E23" s="95"/>
    </row>
    <row r="24" spans="1:5" x14ac:dyDescent="0.2">
      <c r="A24" s="96">
        <v>4123</v>
      </c>
      <c r="B24" s="97" t="s">
        <v>184</v>
      </c>
      <c r="C24" s="98">
        <v>0</v>
      </c>
      <c r="D24" s="94"/>
      <c r="E24" s="95"/>
    </row>
    <row r="25" spans="1:5" x14ac:dyDescent="0.2">
      <c r="A25" s="96">
        <v>4124</v>
      </c>
      <c r="B25" s="97" t="s">
        <v>185</v>
      </c>
      <c r="C25" s="98">
        <v>0</v>
      </c>
      <c r="D25" s="94"/>
      <c r="E25" s="95"/>
    </row>
    <row r="26" spans="1:5" x14ac:dyDescent="0.2">
      <c r="A26" s="96">
        <v>4129</v>
      </c>
      <c r="B26" s="97" t="s">
        <v>186</v>
      </c>
      <c r="C26" s="98">
        <v>0</v>
      </c>
      <c r="D26" s="94"/>
      <c r="E26" s="95"/>
    </row>
    <row r="27" spans="1:5" x14ac:dyDescent="0.2">
      <c r="A27" s="91">
        <v>4130</v>
      </c>
      <c r="B27" s="92" t="s">
        <v>187</v>
      </c>
      <c r="C27" s="93">
        <f>SUM(C28:C29)</f>
        <v>0</v>
      </c>
      <c r="D27" s="94"/>
      <c r="E27" s="95"/>
    </row>
    <row r="28" spans="1:5" x14ac:dyDescent="0.2">
      <c r="A28" s="96">
        <v>4131</v>
      </c>
      <c r="B28" s="97" t="s">
        <v>188</v>
      </c>
      <c r="C28" s="98">
        <v>0</v>
      </c>
      <c r="D28" s="94"/>
      <c r="E28" s="95"/>
    </row>
    <row r="29" spans="1:5" ht="22.5" x14ac:dyDescent="0.2">
      <c r="A29" s="96">
        <v>4132</v>
      </c>
      <c r="B29" s="99" t="s">
        <v>358</v>
      </c>
      <c r="C29" s="98">
        <v>0</v>
      </c>
      <c r="D29" s="94"/>
      <c r="E29" s="95"/>
    </row>
    <row r="30" spans="1:5" x14ac:dyDescent="0.2">
      <c r="A30" s="91">
        <v>4140</v>
      </c>
      <c r="B30" s="92" t="s">
        <v>189</v>
      </c>
      <c r="C30" s="93">
        <f>SUM(C31:C35)</f>
        <v>0</v>
      </c>
      <c r="D30" s="94"/>
      <c r="E30" s="95"/>
    </row>
    <row r="31" spans="1:5" x14ac:dyDescent="0.2">
      <c r="A31" s="96">
        <v>4141</v>
      </c>
      <c r="B31" s="97" t="s">
        <v>190</v>
      </c>
      <c r="C31" s="98">
        <v>0</v>
      </c>
      <c r="D31" s="94"/>
      <c r="E31" s="95"/>
    </row>
    <row r="32" spans="1:5" x14ac:dyDescent="0.2">
      <c r="A32" s="96">
        <v>4143</v>
      </c>
      <c r="B32" s="97" t="s">
        <v>191</v>
      </c>
      <c r="C32" s="98">
        <v>0</v>
      </c>
      <c r="D32" s="94"/>
      <c r="E32" s="95"/>
    </row>
    <row r="33" spans="1:5" x14ac:dyDescent="0.2">
      <c r="A33" s="96">
        <v>4144</v>
      </c>
      <c r="B33" s="97" t="s">
        <v>192</v>
      </c>
      <c r="C33" s="98">
        <v>0</v>
      </c>
      <c r="D33" s="94"/>
      <c r="E33" s="95"/>
    </row>
    <row r="34" spans="1:5" ht="22.5" x14ac:dyDescent="0.2">
      <c r="A34" s="96">
        <v>4145</v>
      </c>
      <c r="B34" s="99" t="s">
        <v>359</v>
      </c>
      <c r="C34" s="98">
        <v>0</v>
      </c>
      <c r="D34" s="94"/>
      <c r="E34" s="95"/>
    </row>
    <row r="35" spans="1:5" x14ac:dyDescent="0.2">
      <c r="A35" s="96">
        <v>4149</v>
      </c>
      <c r="B35" s="97" t="s">
        <v>193</v>
      </c>
      <c r="C35" s="98">
        <v>0</v>
      </c>
      <c r="D35" s="94"/>
      <c r="E35" s="95"/>
    </row>
    <row r="36" spans="1:5" x14ac:dyDescent="0.2">
      <c r="A36" s="91">
        <v>4150</v>
      </c>
      <c r="B36" s="92" t="s">
        <v>360</v>
      </c>
      <c r="C36" s="93">
        <f>SUM(C37:C38)</f>
        <v>0</v>
      </c>
      <c r="D36" s="94"/>
      <c r="E36" s="95"/>
    </row>
    <row r="37" spans="1:5" x14ac:dyDescent="0.2">
      <c r="A37" s="96">
        <v>4151</v>
      </c>
      <c r="B37" s="97" t="s">
        <v>360</v>
      </c>
      <c r="C37" s="98">
        <v>0</v>
      </c>
      <c r="D37" s="94"/>
      <c r="E37" s="95"/>
    </row>
    <row r="38" spans="1:5" ht="22.5" x14ac:dyDescent="0.2">
      <c r="A38" s="96">
        <v>4154</v>
      </c>
      <c r="B38" s="99" t="s">
        <v>361</v>
      </c>
      <c r="C38" s="98">
        <v>0</v>
      </c>
      <c r="D38" s="94"/>
      <c r="E38" s="95"/>
    </row>
    <row r="39" spans="1:5" x14ac:dyDescent="0.2">
      <c r="A39" s="91">
        <v>4160</v>
      </c>
      <c r="B39" s="92" t="s">
        <v>362</v>
      </c>
      <c r="C39" s="93">
        <f>SUM(C40:C47)</f>
        <v>0</v>
      </c>
      <c r="D39" s="94"/>
      <c r="E39" s="95"/>
    </row>
    <row r="40" spans="1:5" x14ac:dyDescent="0.2">
      <c r="A40" s="96">
        <v>4161</v>
      </c>
      <c r="B40" s="97" t="s">
        <v>194</v>
      </c>
      <c r="C40" s="98">
        <v>0</v>
      </c>
      <c r="D40" s="94"/>
      <c r="E40" s="95"/>
    </row>
    <row r="41" spans="1:5" x14ac:dyDescent="0.2">
      <c r="A41" s="96">
        <v>4162</v>
      </c>
      <c r="B41" s="97" t="s">
        <v>195</v>
      </c>
      <c r="C41" s="98">
        <v>0</v>
      </c>
      <c r="D41" s="94"/>
      <c r="E41" s="95"/>
    </row>
    <row r="42" spans="1:5" x14ac:dyDescent="0.2">
      <c r="A42" s="96">
        <v>4163</v>
      </c>
      <c r="B42" s="97" t="s">
        <v>196</v>
      </c>
      <c r="C42" s="98">
        <v>0</v>
      </c>
      <c r="D42" s="94"/>
      <c r="E42" s="95"/>
    </row>
    <row r="43" spans="1:5" x14ac:dyDescent="0.2">
      <c r="A43" s="96">
        <v>4164</v>
      </c>
      <c r="B43" s="97" t="s">
        <v>197</v>
      </c>
      <c r="C43" s="98">
        <v>0</v>
      </c>
      <c r="D43" s="94"/>
      <c r="E43" s="95"/>
    </row>
    <row r="44" spans="1:5" x14ac:dyDescent="0.2">
      <c r="A44" s="96">
        <v>4165</v>
      </c>
      <c r="B44" s="97" t="s">
        <v>198</v>
      </c>
      <c r="C44" s="98">
        <v>0</v>
      </c>
      <c r="D44" s="94"/>
      <c r="E44" s="95"/>
    </row>
    <row r="45" spans="1:5" ht="22.5" x14ac:dyDescent="0.2">
      <c r="A45" s="96">
        <v>4166</v>
      </c>
      <c r="B45" s="99" t="s">
        <v>363</v>
      </c>
      <c r="C45" s="98">
        <v>0</v>
      </c>
      <c r="D45" s="94"/>
      <c r="E45" s="95"/>
    </row>
    <row r="46" spans="1:5" x14ac:dyDescent="0.2">
      <c r="A46" s="96">
        <v>4168</v>
      </c>
      <c r="B46" s="97" t="s">
        <v>199</v>
      </c>
      <c r="C46" s="98">
        <v>0</v>
      </c>
      <c r="D46" s="94"/>
      <c r="E46" s="95"/>
    </row>
    <row r="47" spans="1:5" x14ac:dyDescent="0.2">
      <c r="A47" s="96">
        <v>4169</v>
      </c>
      <c r="B47" s="97" t="s">
        <v>200</v>
      </c>
      <c r="C47" s="98">
        <v>0</v>
      </c>
      <c r="D47" s="94"/>
      <c r="E47" s="95"/>
    </row>
    <row r="48" spans="1:5" x14ac:dyDescent="0.2">
      <c r="A48" s="91">
        <v>4170</v>
      </c>
      <c r="B48" s="92" t="s">
        <v>408</v>
      </c>
      <c r="C48" s="93">
        <f>SUM(C49:C56)</f>
        <v>74915947.069999993</v>
      </c>
      <c r="D48" s="94"/>
      <c r="E48" s="95"/>
    </row>
    <row r="49" spans="1:5" x14ac:dyDescent="0.2">
      <c r="A49" s="96">
        <v>4171</v>
      </c>
      <c r="B49" s="97" t="s">
        <v>364</v>
      </c>
      <c r="C49" s="98">
        <v>0</v>
      </c>
      <c r="D49" s="94"/>
      <c r="E49" s="95"/>
    </row>
    <row r="50" spans="1:5" x14ac:dyDescent="0.2">
      <c r="A50" s="96">
        <v>4172</v>
      </c>
      <c r="B50" s="97" t="s">
        <v>365</v>
      </c>
      <c r="C50" s="98">
        <v>0</v>
      </c>
      <c r="D50" s="94"/>
      <c r="E50" s="95"/>
    </row>
    <row r="51" spans="1:5" ht="22.5" x14ac:dyDescent="0.2">
      <c r="A51" s="96">
        <v>4173</v>
      </c>
      <c r="B51" s="99" t="s">
        <v>366</v>
      </c>
      <c r="C51" s="98">
        <v>74915947.069999993</v>
      </c>
      <c r="D51" s="94"/>
      <c r="E51" s="95"/>
    </row>
    <row r="52" spans="1:5" ht="22.5" x14ac:dyDescent="0.2">
      <c r="A52" s="96">
        <v>4174</v>
      </c>
      <c r="B52" s="99" t="s">
        <v>367</v>
      </c>
      <c r="C52" s="98">
        <v>0</v>
      </c>
      <c r="D52" s="94"/>
      <c r="E52" s="95"/>
    </row>
    <row r="53" spans="1:5" ht="22.5" x14ac:dyDescent="0.2">
      <c r="A53" s="96">
        <v>4175</v>
      </c>
      <c r="B53" s="99" t="s">
        <v>368</v>
      </c>
      <c r="C53" s="98">
        <v>0</v>
      </c>
      <c r="D53" s="94"/>
      <c r="E53" s="95"/>
    </row>
    <row r="54" spans="1:5" ht="22.5" x14ac:dyDescent="0.2">
      <c r="A54" s="96">
        <v>4176</v>
      </c>
      <c r="B54" s="99" t="s">
        <v>369</v>
      </c>
      <c r="C54" s="98">
        <v>0</v>
      </c>
      <c r="D54" s="94"/>
      <c r="E54" s="95"/>
    </row>
    <row r="55" spans="1:5" ht="22.5" x14ac:dyDescent="0.2">
      <c r="A55" s="96">
        <v>4177</v>
      </c>
      <c r="B55" s="99" t="s">
        <v>370</v>
      </c>
      <c r="C55" s="98">
        <v>0</v>
      </c>
      <c r="D55" s="94"/>
      <c r="E55" s="95"/>
    </row>
    <row r="56" spans="1:5" ht="22.5" x14ac:dyDescent="0.2">
      <c r="A56" s="96">
        <v>4178</v>
      </c>
      <c r="B56" s="99" t="s">
        <v>371</v>
      </c>
      <c r="C56" s="98">
        <v>0</v>
      </c>
      <c r="D56" s="94"/>
      <c r="E56" s="95"/>
    </row>
    <row r="57" spans="1:5" ht="33.75" x14ac:dyDescent="0.2">
      <c r="A57" s="91">
        <v>4200</v>
      </c>
      <c r="B57" s="100" t="s">
        <v>372</v>
      </c>
      <c r="C57" s="93">
        <f>+C58+C64</f>
        <v>0</v>
      </c>
      <c r="D57" s="94"/>
      <c r="E57" s="95"/>
    </row>
    <row r="58" spans="1:5" ht="22.5" x14ac:dyDescent="0.2">
      <c r="A58" s="91">
        <v>4210</v>
      </c>
      <c r="B58" s="100" t="s">
        <v>373</v>
      </c>
      <c r="C58" s="93">
        <f>SUM(C59:C63)</f>
        <v>0</v>
      </c>
      <c r="D58" s="94"/>
      <c r="E58" s="95"/>
    </row>
    <row r="59" spans="1:5" x14ac:dyDescent="0.2">
      <c r="A59" s="96">
        <v>4211</v>
      </c>
      <c r="B59" s="97" t="s">
        <v>201</v>
      </c>
      <c r="C59" s="98">
        <v>0</v>
      </c>
      <c r="D59" s="94"/>
      <c r="E59" s="95"/>
    </row>
    <row r="60" spans="1:5" x14ac:dyDescent="0.2">
      <c r="A60" s="96">
        <v>4212</v>
      </c>
      <c r="B60" s="97" t="s">
        <v>202</v>
      </c>
      <c r="C60" s="98">
        <v>0</v>
      </c>
      <c r="D60" s="94"/>
      <c r="E60" s="95"/>
    </row>
    <row r="61" spans="1:5" x14ac:dyDescent="0.2">
      <c r="A61" s="96">
        <v>4213</v>
      </c>
      <c r="B61" s="97" t="s">
        <v>203</v>
      </c>
      <c r="C61" s="98">
        <v>0</v>
      </c>
      <c r="D61" s="94"/>
      <c r="E61" s="95"/>
    </row>
    <row r="62" spans="1:5" x14ac:dyDescent="0.2">
      <c r="A62" s="96">
        <v>4214</v>
      </c>
      <c r="B62" s="97" t="s">
        <v>374</v>
      </c>
      <c r="C62" s="98">
        <v>0</v>
      </c>
      <c r="D62" s="94"/>
      <c r="E62" s="95"/>
    </row>
    <row r="63" spans="1:5" x14ac:dyDescent="0.2">
      <c r="A63" s="96">
        <v>4215</v>
      </c>
      <c r="B63" s="97" t="s">
        <v>375</v>
      </c>
      <c r="C63" s="98">
        <v>0</v>
      </c>
      <c r="D63" s="94"/>
      <c r="E63" s="95"/>
    </row>
    <row r="64" spans="1:5" x14ac:dyDescent="0.2">
      <c r="A64" s="91">
        <v>4220</v>
      </c>
      <c r="B64" s="92" t="s">
        <v>204</v>
      </c>
      <c r="C64" s="93">
        <f>SUM(C65:C68)</f>
        <v>0</v>
      </c>
      <c r="D64" s="94"/>
      <c r="E64" s="95"/>
    </row>
    <row r="65" spans="1:5" x14ac:dyDescent="0.2">
      <c r="A65" s="96">
        <v>4221</v>
      </c>
      <c r="B65" s="97" t="s">
        <v>205</v>
      </c>
      <c r="C65" s="98">
        <v>0</v>
      </c>
      <c r="D65" s="94"/>
      <c r="E65" s="95"/>
    </row>
    <row r="66" spans="1:5" x14ac:dyDescent="0.2">
      <c r="A66" s="96">
        <v>4223</v>
      </c>
      <c r="B66" s="97" t="s">
        <v>206</v>
      </c>
      <c r="C66" s="98">
        <v>0</v>
      </c>
      <c r="D66" s="94"/>
      <c r="E66" s="95"/>
    </row>
    <row r="67" spans="1:5" x14ac:dyDescent="0.2">
      <c r="A67" s="96">
        <v>4225</v>
      </c>
      <c r="B67" s="97" t="s">
        <v>208</v>
      </c>
      <c r="C67" s="98">
        <v>0</v>
      </c>
      <c r="D67" s="94"/>
      <c r="E67" s="95"/>
    </row>
    <row r="68" spans="1:5" x14ac:dyDescent="0.2">
      <c r="A68" s="96">
        <v>4227</v>
      </c>
      <c r="B68" s="97" t="s">
        <v>376</v>
      </c>
      <c r="C68" s="98">
        <v>0</v>
      </c>
      <c r="D68" s="94"/>
      <c r="E68" s="95"/>
    </row>
    <row r="69" spans="1:5" x14ac:dyDescent="0.2">
      <c r="A69" s="101">
        <v>4300</v>
      </c>
      <c r="B69" s="92" t="s">
        <v>209</v>
      </c>
      <c r="C69" s="93">
        <f>C70+C73+C79+C81+C83</f>
        <v>5713375.6099999994</v>
      </c>
      <c r="D69" s="97"/>
      <c r="E69" s="97"/>
    </row>
    <row r="70" spans="1:5" x14ac:dyDescent="0.2">
      <c r="A70" s="101">
        <v>4310</v>
      </c>
      <c r="B70" s="92" t="s">
        <v>210</v>
      </c>
      <c r="C70" s="93">
        <f>SUM(C71:C72)</f>
        <v>0</v>
      </c>
      <c r="D70" s="97"/>
      <c r="E70" s="97"/>
    </row>
    <row r="71" spans="1:5" x14ac:dyDescent="0.2">
      <c r="A71" s="102">
        <v>4311</v>
      </c>
      <c r="B71" s="97" t="s">
        <v>377</v>
      </c>
      <c r="C71" s="98">
        <v>0</v>
      </c>
      <c r="D71" s="97"/>
      <c r="E71" s="97"/>
    </row>
    <row r="72" spans="1:5" x14ac:dyDescent="0.2">
      <c r="A72" s="102">
        <v>4319</v>
      </c>
      <c r="B72" s="97" t="s">
        <v>211</v>
      </c>
      <c r="C72" s="98">
        <v>0</v>
      </c>
      <c r="D72" s="97"/>
      <c r="E72" s="97"/>
    </row>
    <row r="73" spans="1:5" x14ac:dyDescent="0.2">
      <c r="A73" s="101">
        <v>4320</v>
      </c>
      <c r="B73" s="92" t="s">
        <v>212</v>
      </c>
      <c r="C73" s="93">
        <f>SUM(C74:C78)</f>
        <v>0</v>
      </c>
      <c r="D73" s="97"/>
      <c r="E73" s="97"/>
    </row>
    <row r="74" spans="1:5" x14ac:dyDescent="0.2">
      <c r="A74" s="102">
        <v>4321</v>
      </c>
      <c r="B74" s="97" t="s">
        <v>213</v>
      </c>
      <c r="C74" s="98">
        <v>0</v>
      </c>
      <c r="D74" s="97"/>
      <c r="E74" s="97"/>
    </row>
    <row r="75" spans="1:5" x14ac:dyDescent="0.2">
      <c r="A75" s="102">
        <v>4322</v>
      </c>
      <c r="B75" s="97" t="s">
        <v>214</v>
      </c>
      <c r="C75" s="98">
        <v>0</v>
      </c>
      <c r="D75" s="97"/>
      <c r="E75" s="97"/>
    </row>
    <row r="76" spans="1:5" x14ac:dyDescent="0.2">
      <c r="A76" s="102">
        <v>4323</v>
      </c>
      <c r="B76" s="97" t="s">
        <v>215</v>
      </c>
      <c r="C76" s="98">
        <v>0</v>
      </c>
      <c r="D76" s="97"/>
      <c r="E76" s="97"/>
    </row>
    <row r="77" spans="1:5" x14ac:dyDescent="0.2">
      <c r="A77" s="102">
        <v>4324</v>
      </c>
      <c r="B77" s="97" t="s">
        <v>216</v>
      </c>
      <c r="C77" s="98">
        <v>0</v>
      </c>
      <c r="D77" s="97"/>
      <c r="E77" s="97"/>
    </row>
    <row r="78" spans="1:5" x14ac:dyDescent="0.2">
      <c r="A78" s="102">
        <v>4325</v>
      </c>
      <c r="B78" s="97" t="s">
        <v>217</v>
      </c>
      <c r="C78" s="98">
        <v>0</v>
      </c>
      <c r="D78" s="97"/>
      <c r="E78" s="97"/>
    </row>
    <row r="79" spans="1:5" x14ac:dyDescent="0.2">
      <c r="A79" s="101">
        <v>4330</v>
      </c>
      <c r="B79" s="92" t="s">
        <v>218</v>
      </c>
      <c r="C79" s="93">
        <f>SUM(C80)</f>
        <v>0</v>
      </c>
      <c r="D79" s="97"/>
      <c r="E79" s="97"/>
    </row>
    <row r="80" spans="1:5" x14ac:dyDescent="0.2">
      <c r="A80" s="102">
        <v>4331</v>
      </c>
      <c r="B80" s="97" t="s">
        <v>218</v>
      </c>
      <c r="C80" s="98">
        <v>0</v>
      </c>
      <c r="D80" s="97"/>
      <c r="E80" s="97"/>
    </row>
    <row r="81" spans="1:5" x14ac:dyDescent="0.2">
      <c r="A81" s="101">
        <v>4340</v>
      </c>
      <c r="B81" s="92" t="s">
        <v>219</v>
      </c>
      <c r="C81" s="93">
        <f>SUM(C82)</f>
        <v>0</v>
      </c>
      <c r="D81" s="97"/>
      <c r="E81" s="97"/>
    </row>
    <row r="82" spans="1:5" x14ac:dyDescent="0.2">
      <c r="A82" s="102">
        <v>4341</v>
      </c>
      <c r="B82" s="97" t="s">
        <v>219</v>
      </c>
      <c r="C82" s="98">
        <v>0</v>
      </c>
      <c r="D82" s="97"/>
      <c r="E82" s="97"/>
    </row>
    <row r="83" spans="1:5" x14ac:dyDescent="0.2">
      <c r="A83" s="101">
        <v>4390</v>
      </c>
      <c r="B83" s="92" t="s">
        <v>220</v>
      </c>
      <c r="C83" s="93">
        <f>SUM(C84:C90)</f>
        <v>5713375.6099999994</v>
      </c>
      <c r="D83" s="97"/>
      <c r="E83" s="97"/>
    </row>
    <row r="84" spans="1:5" x14ac:dyDescent="0.2">
      <c r="A84" s="102">
        <v>4392</v>
      </c>
      <c r="B84" s="97" t="s">
        <v>221</v>
      </c>
      <c r="C84" s="98">
        <v>2269.1799999999998</v>
      </c>
      <c r="D84" s="97"/>
      <c r="E84" s="97"/>
    </row>
    <row r="85" spans="1:5" x14ac:dyDescent="0.2">
      <c r="A85" s="102">
        <v>4393</v>
      </c>
      <c r="B85" s="97" t="s">
        <v>378</v>
      </c>
      <c r="C85" s="98">
        <v>0</v>
      </c>
      <c r="D85" s="97"/>
      <c r="E85" s="97"/>
    </row>
    <row r="86" spans="1:5" x14ac:dyDescent="0.2">
      <c r="A86" s="102">
        <v>4394</v>
      </c>
      <c r="B86" s="97" t="s">
        <v>222</v>
      </c>
      <c r="C86" s="98">
        <v>0</v>
      </c>
      <c r="D86" s="97"/>
      <c r="E86" s="97"/>
    </row>
    <row r="87" spans="1:5" x14ac:dyDescent="0.2">
      <c r="A87" s="102">
        <v>4395</v>
      </c>
      <c r="B87" s="97" t="s">
        <v>223</v>
      </c>
      <c r="C87" s="98">
        <v>0</v>
      </c>
      <c r="D87" s="97"/>
      <c r="E87" s="97"/>
    </row>
    <row r="88" spans="1:5" x14ac:dyDescent="0.2">
      <c r="A88" s="102">
        <v>4396</v>
      </c>
      <c r="B88" s="97" t="s">
        <v>224</v>
      </c>
      <c r="C88" s="98">
        <v>0</v>
      </c>
      <c r="D88" s="97"/>
      <c r="E88" s="97"/>
    </row>
    <row r="89" spans="1:5" x14ac:dyDescent="0.2">
      <c r="A89" s="102">
        <v>4397</v>
      </c>
      <c r="B89" s="97" t="s">
        <v>379</v>
      </c>
      <c r="C89" s="98">
        <v>0</v>
      </c>
      <c r="D89" s="97"/>
      <c r="E89" s="97"/>
    </row>
    <row r="90" spans="1:5" x14ac:dyDescent="0.2">
      <c r="A90" s="102">
        <v>4399</v>
      </c>
      <c r="B90" s="97" t="s">
        <v>220</v>
      </c>
      <c r="C90" s="98">
        <v>5711106.4299999997</v>
      </c>
      <c r="D90" s="97"/>
      <c r="E90" s="97"/>
    </row>
    <row r="91" spans="1:5" x14ac:dyDescent="0.2">
      <c r="A91" s="27"/>
      <c r="B91" s="27"/>
      <c r="C91" s="27"/>
      <c r="D91" s="27"/>
      <c r="E91" s="27"/>
    </row>
    <row r="92" spans="1:5" x14ac:dyDescent="0.2">
      <c r="A92" s="87" t="s">
        <v>463</v>
      </c>
      <c r="B92" s="87"/>
      <c r="C92" s="87"/>
      <c r="D92" s="87"/>
      <c r="E92" s="87"/>
    </row>
    <row r="93" spans="1:5" x14ac:dyDescent="0.2">
      <c r="A93" s="88" t="s">
        <v>40</v>
      </c>
      <c r="B93" s="88" t="s">
        <v>37</v>
      </c>
      <c r="C93" s="88" t="s">
        <v>38</v>
      </c>
      <c r="D93" s="88" t="s">
        <v>225</v>
      </c>
      <c r="E93" s="88" t="s">
        <v>502</v>
      </c>
    </row>
    <row r="94" spans="1:5" x14ac:dyDescent="0.2">
      <c r="A94" s="101">
        <v>5000</v>
      </c>
      <c r="B94" s="92" t="s">
        <v>226</v>
      </c>
      <c r="C94" s="93">
        <f>C95+C123+C156+C166+C181+C210</f>
        <v>47937754.729999997</v>
      </c>
      <c r="D94" s="103">
        <v>1</v>
      </c>
      <c r="E94" s="97"/>
    </row>
    <row r="95" spans="1:5" x14ac:dyDescent="0.2">
      <c r="A95" s="101">
        <v>5100</v>
      </c>
      <c r="B95" s="92" t="s">
        <v>227</v>
      </c>
      <c r="C95" s="93">
        <f>C96+C103+C113</f>
        <v>47937749.709999993</v>
      </c>
      <c r="D95" s="103">
        <f>C95/$C$94</f>
        <v>0.9999998952808693</v>
      </c>
      <c r="E95" s="97"/>
    </row>
    <row r="96" spans="1:5" x14ac:dyDescent="0.2">
      <c r="A96" s="101">
        <v>5110</v>
      </c>
      <c r="B96" s="92" t="s">
        <v>228</v>
      </c>
      <c r="C96" s="93">
        <f>SUM(C97:C102)</f>
        <v>27213667.309999999</v>
      </c>
      <c r="D96" s="103">
        <f t="shared" ref="D96:D159" si="0">C96/$C$94</f>
        <v>0.56768756616315563</v>
      </c>
      <c r="E96" s="97"/>
    </row>
    <row r="97" spans="1:5" x14ac:dyDescent="0.2">
      <c r="A97" s="102">
        <v>5111</v>
      </c>
      <c r="B97" s="97" t="s">
        <v>229</v>
      </c>
      <c r="C97" s="98">
        <v>15366190.140000001</v>
      </c>
      <c r="D97" s="104">
        <f t="shared" si="0"/>
        <v>0.32054463598779404</v>
      </c>
      <c r="E97" s="97"/>
    </row>
    <row r="98" spans="1:5" x14ac:dyDescent="0.2">
      <c r="A98" s="102">
        <v>5112</v>
      </c>
      <c r="B98" s="97" t="s">
        <v>230</v>
      </c>
      <c r="C98" s="98">
        <v>68379.820000000007</v>
      </c>
      <c r="D98" s="104">
        <f t="shared" si="0"/>
        <v>1.4264293433252336E-3</v>
      </c>
      <c r="E98" s="97"/>
    </row>
    <row r="99" spans="1:5" x14ac:dyDescent="0.2">
      <c r="A99" s="102">
        <v>5113</v>
      </c>
      <c r="B99" s="97" t="s">
        <v>231</v>
      </c>
      <c r="C99" s="98">
        <v>1592729.13</v>
      </c>
      <c r="D99" s="104">
        <f t="shared" si="0"/>
        <v>3.3224942197871685E-2</v>
      </c>
      <c r="E99" s="97"/>
    </row>
    <row r="100" spans="1:5" x14ac:dyDescent="0.2">
      <c r="A100" s="102">
        <v>5114</v>
      </c>
      <c r="B100" s="97" t="s">
        <v>232</v>
      </c>
      <c r="C100" s="98">
        <v>4238346.75</v>
      </c>
      <c r="D100" s="104">
        <f t="shared" si="0"/>
        <v>8.8413543226453908E-2</v>
      </c>
      <c r="E100" s="97"/>
    </row>
    <row r="101" spans="1:5" x14ac:dyDescent="0.2">
      <c r="A101" s="102">
        <v>5115</v>
      </c>
      <c r="B101" s="97" t="s">
        <v>233</v>
      </c>
      <c r="C101" s="98">
        <v>5948021.4699999997</v>
      </c>
      <c r="D101" s="104">
        <f t="shared" si="0"/>
        <v>0.12407801540771078</v>
      </c>
      <c r="E101" s="97"/>
    </row>
    <row r="102" spans="1:5" x14ac:dyDescent="0.2">
      <c r="A102" s="102">
        <v>5116</v>
      </c>
      <c r="B102" s="97" t="s">
        <v>234</v>
      </c>
      <c r="C102" s="98">
        <v>0</v>
      </c>
      <c r="D102" s="104">
        <f t="shared" si="0"/>
        <v>0</v>
      </c>
      <c r="E102" s="97"/>
    </row>
    <row r="103" spans="1:5" x14ac:dyDescent="0.2">
      <c r="A103" s="101">
        <v>5120</v>
      </c>
      <c r="B103" s="92" t="s">
        <v>235</v>
      </c>
      <c r="C103" s="93">
        <f>SUM(C104:C112)</f>
        <v>4459555.3599999994</v>
      </c>
      <c r="D103" s="103">
        <f t="shared" si="0"/>
        <v>9.3028039905447599E-2</v>
      </c>
      <c r="E103" s="97"/>
    </row>
    <row r="104" spans="1:5" x14ac:dyDescent="0.2">
      <c r="A104" s="102">
        <v>5121</v>
      </c>
      <c r="B104" s="97" t="s">
        <v>236</v>
      </c>
      <c r="C104" s="98">
        <v>821854.34</v>
      </c>
      <c r="D104" s="104">
        <f t="shared" si="0"/>
        <v>1.7144197608522413E-2</v>
      </c>
      <c r="E104" s="97"/>
    </row>
    <row r="105" spans="1:5" x14ac:dyDescent="0.2">
      <c r="A105" s="102">
        <v>5122</v>
      </c>
      <c r="B105" s="97" t="s">
        <v>237</v>
      </c>
      <c r="C105" s="98">
        <v>77085.78</v>
      </c>
      <c r="D105" s="104">
        <f t="shared" si="0"/>
        <v>1.6080390171415108E-3</v>
      </c>
      <c r="E105" s="97"/>
    </row>
    <row r="106" spans="1:5" x14ac:dyDescent="0.2">
      <c r="A106" s="102">
        <v>5123</v>
      </c>
      <c r="B106" s="97" t="s">
        <v>238</v>
      </c>
      <c r="C106" s="98">
        <v>0</v>
      </c>
      <c r="D106" s="104">
        <f t="shared" si="0"/>
        <v>0</v>
      </c>
      <c r="E106" s="97"/>
    </row>
    <row r="107" spans="1:5" x14ac:dyDescent="0.2">
      <c r="A107" s="102">
        <v>5124</v>
      </c>
      <c r="B107" s="97" t="s">
        <v>239</v>
      </c>
      <c r="C107" s="98">
        <v>1405379.35</v>
      </c>
      <c r="D107" s="104">
        <f t="shared" si="0"/>
        <v>2.9316753734410877E-2</v>
      </c>
      <c r="E107" s="97"/>
    </row>
    <row r="108" spans="1:5" x14ac:dyDescent="0.2">
      <c r="A108" s="102">
        <v>5125</v>
      </c>
      <c r="B108" s="97" t="s">
        <v>240</v>
      </c>
      <c r="C108" s="98">
        <v>226272.8</v>
      </c>
      <c r="D108" s="104">
        <f t="shared" si="0"/>
        <v>4.7201376300253766E-3</v>
      </c>
      <c r="E108" s="97"/>
    </row>
    <row r="109" spans="1:5" x14ac:dyDescent="0.2">
      <c r="A109" s="102">
        <v>5126</v>
      </c>
      <c r="B109" s="97" t="s">
        <v>241</v>
      </c>
      <c r="C109" s="98">
        <v>1363542.5</v>
      </c>
      <c r="D109" s="104">
        <f t="shared" si="0"/>
        <v>2.8444020953419403E-2</v>
      </c>
      <c r="E109" s="97"/>
    </row>
    <row r="110" spans="1:5" x14ac:dyDescent="0.2">
      <c r="A110" s="102">
        <v>5127</v>
      </c>
      <c r="B110" s="97" t="s">
        <v>242</v>
      </c>
      <c r="C110" s="98">
        <v>116838.76</v>
      </c>
      <c r="D110" s="104">
        <f t="shared" si="0"/>
        <v>2.4373014684995449E-3</v>
      </c>
      <c r="E110" s="97"/>
    </row>
    <row r="111" spans="1:5" x14ac:dyDescent="0.2">
      <c r="A111" s="102">
        <v>5128</v>
      </c>
      <c r="B111" s="97" t="s">
        <v>243</v>
      </c>
      <c r="C111" s="98">
        <v>0</v>
      </c>
      <c r="D111" s="104">
        <f t="shared" si="0"/>
        <v>0</v>
      </c>
      <c r="E111" s="97"/>
    </row>
    <row r="112" spans="1:5" x14ac:dyDescent="0.2">
      <c r="A112" s="102">
        <v>5129</v>
      </c>
      <c r="B112" s="97" t="s">
        <v>244</v>
      </c>
      <c r="C112" s="98">
        <v>448581.83</v>
      </c>
      <c r="D112" s="104">
        <f t="shared" si="0"/>
        <v>9.3575894934284937E-3</v>
      </c>
      <c r="E112" s="97"/>
    </row>
    <row r="113" spans="1:5" x14ac:dyDescent="0.2">
      <c r="A113" s="101">
        <v>5130</v>
      </c>
      <c r="B113" s="92" t="s">
        <v>245</v>
      </c>
      <c r="C113" s="93">
        <f>SUM(C114:C122)</f>
        <v>16264527.039999999</v>
      </c>
      <c r="D113" s="103">
        <f t="shared" si="0"/>
        <v>0.33928428921226617</v>
      </c>
      <c r="E113" s="97"/>
    </row>
    <row r="114" spans="1:5" x14ac:dyDescent="0.2">
      <c r="A114" s="102">
        <v>5131</v>
      </c>
      <c r="B114" s="97" t="s">
        <v>246</v>
      </c>
      <c r="C114" s="98">
        <v>7750520.21</v>
      </c>
      <c r="D114" s="104">
        <f t="shared" si="0"/>
        <v>0.16167883234526284</v>
      </c>
      <c r="E114" s="97"/>
    </row>
    <row r="115" spans="1:5" x14ac:dyDescent="0.2">
      <c r="A115" s="102">
        <v>5132</v>
      </c>
      <c r="B115" s="97" t="s">
        <v>247</v>
      </c>
      <c r="C115" s="98">
        <v>117962.04</v>
      </c>
      <c r="D115" s="104">
        <f t="shared" si="0"/>
        <v>2.4607335213006542E-3</v>
      </c>
      <c r="E115" s="97"/>
    </row>
    <row r="116" spans="1:5" x14ac:dyDescent="0.2">
      <c r="A116" s="102">
        <v>5133</v>
      </c>
      <c r="B116" s="97" t="s">
        <v>248</v>
      </c>
      <c r="C116" s="98">
        <v>2758239.7</v>
      </c>
      <c r="D116" s="104">
        <f t="shared" si="0"/>
        <v>5.7537940930593105E-2</v>
      </c>
      <c r="E116" s="97"/>
    </row>
    <row r="117" spans="1:5" x14ac:dyDescent="0.2">
      <c r="A117" s="102">
        <v>5134</v>
      </c>
      <c r="B117" s="97" t="s">
        <v>249</v>
      </c>
      <c r="C117" s="98">
        <v>462443.01</v>
      </c>
      <c r="D117" s="104">
        <f t="shared" si="0"/>
        <v>9.646739039085573E-3</v>
      </c>
      <c r="E117" s="97"/>
    </row>
    <row r="118" spans="1:5" x14ac:dyDescent="0.2">
      <c r="A118" s="102">
        <v>5135</v>
      </c>
      <c r="B118" s="97" t="s">
        <v>250</v>
      </c>
      <c r="C118" s="98">
        <v>874179.59</v>
      </c>
      <c r="D118" s="104">
        <f t="shared" si="0"/>
        <v>1.8235722447236945E-2</v>
      </c>
      <c r="E118" s="97"/>
    </row>
    <row r="119" spans="1:5" x14ac:dyDescent="0.2">
      <c r="A119" s="102">
        <v>5136</v>
      </c>
      <c r="B119" s="97" t="s">
        <v>251</v>
      </c>
      <c r="C119" s="98">
        <v>1213519.55</v>
      </c>
      <c r="D119" s="104">
        <f t="shared" si="0"/>
        <v>2.5314484519246071E-2</v>
      </c>
      <c r="E119" s="97"/>
    </row>
    <row r="120" spans="1:5" x14ac:dyDescent="0.2">
      <c r="A120" s="102">
        <v>5137</v>
      </c>
      <c r="B120" s="97" t="s">
        <v>252</v>
      </c>
      <c r="C120" s="98">
        <v>193.1</v>
      </c>
      <c r="D120" s="104">
        <f t="shared" si="0"/>
        <v>4.0281402641320575E-6</v>
      </c>
      <c r="E120" s="97"/>
    </row>
    <row r="121" spans="1:5" x14ac:dyDescent="0.2">
      <c r="A121" s="102">
        <v>5138</v>
      </c>
      <c r="B121" s="97" t="s">
        <v>253</v>
      </c>
      <c r="C121" s="98">
        <v>23498.61</v>
      </c>
      <c r="D121" s="104">
        <f t="shared" si="0"/>
        <v>4.9019004190645372E-4</v>
      </c>
      <c r="E121" s="97"/>
    </row>
    <row r="122" spans="1:5" x14ac:dyDescent="0.2">
      <c r="A122" s="102">
        <v>5139</v>
      </c>
      <c r="B122" s="97" t="s">
        <v>254</v>
      </c>
      <c r="C122" s="98">
        <v>3063971.23</v>
      </c>
      <c r="D122" s="104">
        <f t="shared" si="0"/>
        <v>6.3915618227370408E-2</v>
      </c>
      <c r="E122" s="97"/>
    </row>
    <row r="123" spans="1:5" x14ac:dyDescent="0.2">
      <c r="A123" s="101">
        <v>5200</v>
      </c>
      <c r="B123" s="92" t="s">
        <v>255</v>
      </c>
      <c r="C123" s="93">
        <f>C124+C127+C130+C133+C138+C142+C145+C147+C153</f>
        <v>0</v>
      </c>
      <c r="D123" s="103">
        <f t="shared" si="0"/>
        <v>0</v>
      </c>
      <c r="E123" s="97"/>
    </row>
    <row r="124" spans="1:5" x14ac:dyDescent="0.2">
      <c r="A124" s="101">
        <v>5210</v>
      </c>
      <c r="B124" s="92" t="s">
        <v>256</v>
      </c>
      <c r="C124" s="93">
        <f>SUM(C125:C126)</f>
        <v>0</v>
      </c>
      <c r="D124" s="103">
        <f t="shared" si="0"/>
        <v>0</v>
      </c>
      <c r="E124" s="97"/>
    </row>
    <row r="125" spans="1:5" x14ac:dyDescent="0.2">
      <c r="A125" s="102">
        <v>5211</v>
      </c>
      <c r="B125" s="97" t="s">
        <v>257</v>
      </c>
      <c r="C125" s="98">
        <v>0</v>
      </c>
      <c r="D125" s="104">
        <f t="shared" si="0"/>
        <v>0</v>
      </c>
      <c r="E125" s="97"/>
    </row>
    <row r="126" spans="1:5" x14ac:dyDescent="0.2">
      <c r="A126" s="102">
        <v>5212</v>
      </c>
      <c r="B126" s="97" t="s">
        <v>258</v>
      </c>
      <c r="C126" s="98">
        <v>0</v>
      </c>
      <c r="D126" s="104">
        <f t="shared" si="0"/>
        <v>0</v>
      </c>
      <c r="E126" s="97"/>
    </row>
    <row r="127" spans="1:5" x14ac:dyDescent="0.2">
      <c r="A127" s="101">
        <v>5220</v>
      </c>
      <c r="B127" s="92" t="s">
        <v>259</v>
      </c>
      <c r="C127" s="93">
        <f>SUM(C128:C129)</f>
        <v>0</v>
      </c>
      <c r="D127" s="103">
        <f t="shared" si="0"/>
        <v>0</v>
      </c>
      <c r="E127" s="97"/>
    </row>
    <row r="128" spans="1:5" x14ac:dyDescent="0.2">
      <c r="A128" s="102">
        <v>5221</v>
      </c>
      <c r="B128" s="97" t="s">
        <v>260</v>
      </c>
      <c r="C128" s="98">
        <v>0</v>
      </c>
      <c r="D128" s="104">
        <f t="shared" si="0"/>
        <v>0</v>
      </c>
      <c r="E128" s="97"/>
    </row>
    <row r="129" spans="1:5" x14ac:dyDescent="0.2">
      <c r="A129" s="102">
        <v>5222</v>
      </c>
      <c r="B129" s="97" t="s">
        <v>261</v>
      </c>
      <c r="C129" s="98">
        <v>0</v>
      </c>
      <c r="D129" s="104">
        <f t="shared" si="0"/>
        <v>0</v>
      </c>
      <c r="E129" s="97"/>
    </row>
    <row r="130" spans="1:5" x14ac:dyDescent="0.2">
      <c r="A130" s="101">
        <v>5230</v>
      </c>
      <c r="B130" s="92" t="s">
        <v>206</v>
      </c>
      <c r="C130" s="93">
        <f>SUM(C131:C132)</f>
        <v>0</v>
      </c>
      <c r="D130" s="103">
        <f t="shared" si="0"/>
        <v>0</v>
      </c>
      <c r="E130" s="97"/>
    </row>
    <row r="131" spans="1:5" x14ac:dyDescent="0.2">
      <c r="A131" s="102">
        <v>5231</v>
      </c>
      <c r="B131" s="97" t="s">
        <v>262</v>
      </c>
      <c r="C131" s="98">
        <v>0</v>
      </c>
      <c r="D131" s="104">
        <f t="shared" si="0"/>
        <v>0</v>
      </c>
      <c r="E131" s="97"/>
    </row>
    <row r="132" spans="1:5" x14ac:dyDescent="0.2">
      <c r="A132" s="102">
        <v>5232</v>
      </c>
      <c r="B132" s="97" t="s">
        <v>263</v>
      </c>
      <c r="C132" s="98">
        <v>0</v>
      </c>
      <c r="D132" s="104">
        <f t="shared" si="0"/>
        <v>0</v>
      </c>
      <c r="E132" s="97"/>
    </row>
    <row r="133" spans="1:5" x14ac:dyDescent="0.2">
      <c r="A133" s="101">
        <v>5240</v>
      </c>
      <c r="B133" s="92" t="s">
        <v>207</v>
      </c>
      <c r="C133" s="93">
        <f>SUM(C134:C137)</f>
        <v>0</v>
      </c>
      <c r="D133" s="103">
        <f t="shared" si="0"/>
        <v>0</v>
      </c>
      <c r="E133" s="97"/>
    </row>
    <row r="134" spans="1:5" x14ac:dyDescent="0.2">
      <c r="A134" s="102">
        <v>5241</v>
      </c>
      <c r="B134" s="97" t="s">
        <v>264</v>
      </c>
      <c r="C134" s="98">
        <v>0</v>
      </c>
      <c r="D134" s="104">
        <f t="shared" si="0"/>
        <v>0</v>
      </c>
      <c r="E134" s="97"/>
    </row>
    <row r="135" spans="1:5" x14ac:dyDescent="0.2">
      <c r="A135" s="102">
        <v>5242</v>
      </c>
      <c r="B135" s="97" t="s">
        <v>265</v>
      </c>
      <c r="C135" s="98">
        <v>0</v>
      </c>
      <c r="D135" s="104">
        <f t="shared" si="0"/>
        <v>0</v>
      </c>
      <c r="E135" s="97"/>
    </row>
    <row r="136" spans="1:5" x14ac:dyDescent="0.2">
      <c r="A136" s="102">
        <v>5243</v>
      </c>
      <c r="B136" s="97" t="s">
        <v>266</v>
      </c>
      <c r="C136" s="98">
        <v>0</v>
      </c>
      <c r="D136" s="104">
        <f t="shared" si="0"/>
        <v>0</v>
      </c>
      <c r="E136" s="97"/>
    </row>
    <row r="137" spans="1:5" x14ac:dyDescent="0.2">
      <c r="A137" s="102">
        <v>5244</v>
      </c>
      <c r="B137" s="97" t="s">
        <v>267</v>
      </c>
      <c r="C137" s="98">
        <v>0</v>
      </c>
      <c r="D137" s="104">
        <f t="shared" si="0"/>
        <v>0</v>
      </c>
      <c r="E137" s="97"/>
    </row>
    <row r="138" spans="1:5" x14ac:dyDescent="0.2">
      <c r="A138" s="101">
        <v>5250</v>
      </c>
      <c r="B138" s="92" t="s">
        <v>208</v>
      </c>
      <c r="C138" s="93">
        <f>SUM(C139:C141)</f>
        <v>0</v>
      </c>
      <c r="D138" s="103">
        <f t="shared" si="0"/>
        <v>0</v>
      </c>
      <c r="E138" s="97"/>
    </row>
    <row r="139" spans="1:5" x14ac:dyDescent="0.2">
      <c r="A139" s="102">
        <v>5251</v>
      </c>
      <c r="B139" s="97" t="s">
        <v>268</v>
      </c>
      <c r="C139" s="98">
        <v>0</v>
      </c>
      <c r="D139" s="104">
        <f t="shared" si="0"/>
        <v>0</v>
      </c>
      <c r="E139" s="97"/>
    </row>
    <row r="140" spans="1:5" x14ac:dyDescent="0.2">
      <c r="A140" s="102">
        <v>5252</v>
      </c>
      <c r="B140" s="97" t="s">
        <v>269</v>
      </c>
      <c r="C140" s="98">
        <v>0</v>
      </c>
      <c r="D140" s="104">
        <f t="shared" si="0"/>
        <v>0</v>
      </c>
      <c r="E140" s="97"/>
    </row>
    <row r="141" spans="1:5" x14ac:dyDescent="0.2">
      <c r="A141" s="102">
        <v>5259</v>
      </c>
      <c r="B141" s="97" t="s">
        <v>270</v>
      </c>
      <c r="C141" s="98">
        <v>0</v>
      </c>
      <c r="D141" s="104">
        <f t="shared" si="0"/>
        <v>0</v>
      </c>
      <c r="E141" s="97"/>
    </row>
    <row r="142" spans="1:5" x14ac:dyDescent="0.2">
      <c r="A142" s="101">
        <v>5260</v>
      </c>
      <c r="B142" s="92" t="s">
        <v>271</v>
      </c>
      <c r="C142" s="93">
        <f>SUM(C143:C144)</f>
        <v>0</v>
      </c>
      <c r="D142" s="103">
        <f t="shared" si="0"/>
        <v>0</v>
      </c>
      <c r="E142" s="97"/>
    </row>
    <row r="143" spans="1:5" x14ac:dyDescent="0.2">
      <c r="A143" s="102">
        <v>5261</v>
      </c>
      <c r="B143" s="97" t="s">
        <v>272</v>
      </c>
      <c r="C143" s="98">
        <v>0</v>
      </c>
      <c r="D143" s="104">
        <f t="shared" si="0"/>
        <v>0</v>
      </c>
      <c r="E143" s="97"/>
    </row>
    <row r="144" spans="1:5" x14ac:dyDescent="0.2">
      <c r="A144" s="102">
        <v>5262</v>
      </c>
      <c r="B144" s="97" t="s">
        <v>273</v>
      </c>
      <c r="C144" s="98">
        <v>0</v>
      </c>
      <c r="D144" s="104">
        <f t="shared" si="0"/>
        <v>0</v>
      </c>
      <c r="E144" s="97"/>
    </row>
    <row r="145" spans="1:5" x14ac:dyDescent="0.2">
      <c r="A145" s="101">
        <v>5270</v>
      </c>
      <c r="B145" s="92" t="s">
        <v>274</v>
      </c>
      <c r="C145" s="93">
        <f>SUM(C146)</f>
        <v>0</v>
      </c>
      <c r="D145" s="103">
        <f t="shared" si="0"/>
        <v>0</v>
      </c>
      <c r="E145" s="97"/>
    </row>
    <row r="146" spans="1:5" x14ac:dyDescent="0.2">
      <c r="A146" s="102">
        <v>5271</v>
      </c>
      <c r="B146" s="97" t="s">
        <v>275</v>
      </c>
      <c r="C146" s="98">
        <v>0</v>
      </c>
      <c r="D146" s="104">
        <f t="shared" si="0"/>
        <v>0</v>
      </c>
      <c r="E146" s="97"/>
    </row>
    <row r="147" spans="1:5" x14ac:dyDescent="0.2">
      <c r="A147" s="101">
        <v>5280</v>
      </c>
      <c r="B147" s="92" t="s">
        <v>276</v>
      </c>
      <c r="C147" s="93">
        <f>SUM(C148:C152)</f>
        <v>0</v>
      </c>
      <c r="D147" s="103">
        <f t="shared" si="0"/>
        <v>0</v>
      </c>
      <c r="E147" s="97"/>
    </row>
    <row r="148" spans="1:5" x14ac:dyDescent="0.2">
      <c r="A148" s="102">
        <v>5281</v>
      </c>
      <c r="B148" s="97" t="s">
        <v>277</v>
      </c>
      <c r="C148" s="98">
        <v>0</v>
      </c>
      <c r="D148" s="104">
        <f t="shared" si="0"/>
        <v>0</v>
      </c>
      <c r="E148" s="97"/>
    </row>
    <row r="149" spans="1:5" x14ac:dyDescent="0.2">
      <c r="A149" s="102">
        <v>5282</v>
      </c>
      <c r="B149" s="97" t="s">
        <v>278</v>
      </c>
      <c r="C149" s="98">
        <v>0</v>
      </c>
      <c r="D149" s="104">
        <f t="shared" si="0"/>
        <v>0</v>
      </c>
      <c r="E149" s="97"/>
    </row>
    <row r="150" spans="1:5" x14ac:dyDescent="0.2">
      <c r="A150" s="102">
        <v>5283</v>
      </c>
      <c r="B150" s="97" t="s">
        <v>279</v>
      </c>
      <c r="C150" s="98">
        <v>0</v>
      </c>
      <c r="D150" s="104">
        <f t="shared" si="0"/>
        <v>0</v>
      </c>
      <c r="E150" s="97"/>
    </row>
    <row r="151" spans="1:5" x14ac:dyDescent="0.2">
      <c r="A151" s="102">
        <v>5284</v>
      </c>
      <c r="B151" s="97" t="s">
        <v>280</v>
      </c>
      <c r="C151" s="98">
        <v>0</v>
      </c>
      <c r="D151" s="104">
        <f t="shared" si="0"/>
        <v>0</v>
      </c>
      <c r="E151" s="97"/>
    </row>
    <row r="152" spans="1:5" x14ac:dyDescent="0.2">
      <c r="A152" s="102">
        <v>5285</v>
      </c>
      <c r="B152" s="97" t="s">
        <v>281</v>
      </c>
      <c r="C152" s="98">
        <v>0</v>
      </c>
      <c r="D152" s="104">
        <f t="shared" si="0"/>
        <v>0</v>
      </c>
      <c r="E152" s="97"/>
    </row>
    <row r="153" spans="1:5" x14ac:dyDescent="0.2">
      <c r="A153" s="101">
        <v>5290</v>
      </c>
      <c r="B153" s="92" t="s">
        <v>282</v>
      </c>
      <c r="C153" s="93">
        <f>SUM(C154:C155)</f>
        <v>0</v>
      </c>
      <c r="D153" s="103">
        <f t="shared" si="0"/>
        <v>0</v>
      </c>
      <c r="E153" s="97"/>
    </row>
    <row r="154" spans="1:5" x14ac:dyDescent="0.2">
      <c r="A154" s="102">
        <v>5291</v>
      </c>
      <c r="B154" s="97" t="s">
        <v>283</v>
      </c>
      <c r="C154" s="98">
        <v>0</v>
      </c>
      <c r="D154" s="104">
        <f t="shared" si="0"/>
        <v>0</v>
      </c>
      <c r="E154" s="97"/>
    </row>
    <row r="155" spans="1:5" x14ac:dyDescent="0.2">
      <c r="A155" s="102">
        <v>5292</v>
      </c>
      <c r="B155" s="97" t="s">
        <v>284</v>
      </c>
      <c r="C155" s="98">
        <v>0</v>
      </c>
      <c r="D155" s="104">
        <f t="shared" si="0"/>
        <v>0</v>
      </c>
      <c r="E155" s="97"/>
    </row>
    <row r="156" spans="1:5" x14ac:dyDescent="0.2">
      <c r="A156" s="101">
        <v>5300</v>
      </c>
      <c r="B156" s="92" t="s">
        <v>285</v>
      </c>
      <c r="C156" s="93">
        <f>C157+C160+C163</f>
        <v>0</v>
      </c>
      <c r="D156" s="103">
        <f t="shared" si="0"/>
        <v>0</v>
      </c>
      <c r="E156" s="97"/>
    </row>
    <row r="157" spans="1:5" x14ac:dyDescent="0.2">
      <c r="A157" s="101">
        <v>5310</v>
      </c>
      <c r="B157" s="92" t="s">
        <v>201</v>
      </c>
      <c r="C157" s="93">
        <f>C158+C159</f>
        <v>0</v>
      </c>
      <c r="D157" s="103">
        <f t="shared" si="0"/>
        <v>0</v>
      </c>
      <c r="E157" s="97"/>
    </row>
    <row r="158" spans="1:5" x14ac:dyDescent="0.2">
      <c r="A158" s="102">
        <v>5311</v>
      </c>
      <c r="B158" s="97" t="s">
        <v>286</v>
      </c>
      <c r="C158" s="98">
        <v>0</v>
      </c>
      <c r="D158" s="104">
        <f t="shared" si="0"/>
        <v>0</v>
      </c>
      <c r="E158" s="97"/>
    </row>
    <row r="159" spans="1:5" x14ac:dyDescent="0.2">
      <c r="A159" s="102">
        <v>5312</v>
      </c>
      <c r="B159" s="97" t="s">
        <v>287</v>
      </c>
      <c r="C159" s="98">
        <v>0</v>
      </c>
      <c r="D159" s="104">
        <f t="shared" si="0"/>
        <v>0</v>
      </c>
      <c r="E159" s="97"/>
    </row>
    <row r="160" spans="1:5" x14ac:dyDescent="0.2">
      <c r="A160" s="101">
        <v>5320</v>
      </c>
      <c r="B160" s="92" t="s">
        <v>202</v>
      </c>
      <c r="C160" s="93">
        <f>SUM(C161:C162)</f>
        <v>0</v>
      </c>
      <c r="D160" s="103">
        <f t="shared" ref="D160:D212" si="1">C160/$C$94</f>
        <v>0</v>
      </c>
      <c r="E160" s="97"/>
    </row>
    <row r="161" spans="1:5" x14ac:dyDescent="0.2">
      <c r="A161" s="102">
        <v>5321</v>
      </c>
      <c r="B161" s="97" t="s">
        <v>288</v>
      </c>
      <c r="C161" s="98">
        <v>0</v>
      </c>
      <c r="D161" s="104">
        <f t="shared" si="1"/>
        <v>0</v>
      </c>
      <c r="E161" s="97"/>
    </row>
    <row r="162" spans="1:5" x14ac:dyDescent="0.2">
      <c r="A162" s="102">
        <v>5322</v>
      </c>
      <c r="B162" s="97" t="s">
        <v>289</v>
      </c>
      <c r="C162" s="98">
        <v>0</v>
      </c>
      <c r="D162" s="104">
        <f t="shared" si="1"/>
        <v>0</v>
      </c>
      <c r="E162" s="97"/>
    </row>
    <row r="163" spans="1:5" x14ac:dyDescent="0.2">
      <c r="A163" s="101">
        <v>5330</v>
      </c>
      <c r="B163" s="92" t="s">
        <v>203</v>
      </c>
      <c r="C163" s="93">
        <f>SUM(C164:C165)</f>
        <v>0</v>
      </c>
      <c r="D163" s="103">
        <f t="shared" si="1"/>
        <v>0</v>
      </c>
      <c r="E163" s="97"/>
    </row>
    <row r="164" spans="1:5" x14ac:dyDescent="0.2">
      <c r="A164" s="102">
        <v>5331</v>
      </c>
      <c r="B164" s="97" t="s">
        <v>290</v>
      </c>
      <c r="C164" s="98">
        <v>0</v>
      </c>
      <c r="D164" s="104">
        <f t="shared" si="1"/>
        <v>0</v>
      </c>
      <c r="E164" s="97"/>
    </row>
    <row r="165" spans="1:5" x14ac:dyDescent="0.2">
      <c r="A165" s="102">
        <v>5332</v>
      </c>
      <c r="B165" s="97" t="s">
        <v>291</v>
      </c>
      <c r="C165" s="98">
        <v>0</v>
      </c>
      <c r="D165" s="104">
        <f t="shared" si="1"/>
        <v>0</v>
      </c>
      <c r="E165" s="97"/>
    </row>
    <row r="166" spans="1:5" x14ac:dyDescent="0.2">
      <c r="A166" s="101">
        <v>5400</v>
      </c>
      <c r="B166" s="92" t="s">
        <v>292</v>
      </c>
      <c r="C166" s="93">
        <f>C167+C170+C173+C176+C178</f>
        <v>0</v>
      </c>
      <c r="D166" s="103">
        <f t="shared" si="1"/>
        <v>0</v>
      </c>
      <c r="E166" s="97"/>
    </row>
    <row r="167" spans="1:5" x14ac:dyDescent="0.2">
      <c r="A167" s="101">
        <v>5410</v>
      </c>
      <c r="B167" s="92" t="s">
        <v>293</v>
      </c>
      <c r="C167" s="93">
        <f>SUM(C168:C169)</f>
        <v>0</v>
      </c>
      <c r="D167" s="103">
        <f t="shared" si="1"/>
        <v>0</v>
      </c>
      <c r="E167" s="97"/>
    </row>
    <row r="168" spans="1:5" x14ac:dyDescent="0.2">
      <c r="A168" s="102">
        <v>5411</v>
      </c>
      <c r="B168" s="97" t="s">
        <v>294</v>
      </c>
      <c r="C168" s="98">
        <v>0</v>
      </c>
      <c r="D168" s="104">
        <f t="shared" si="1"/>
        <v>0</v>
      </c>
      <c r="E168" s="97"/>
    </row>
    <row r="169" spans="1:5" x14ac:dyDescent="0.2">
      <c r="A169" s="102">
        <v>5412</v>
      </c>
      <c r="B169" s="97" t="s">
        <v>295</v>
      </c>
      <c r="C169" s="98">
        <v>0</v>
      </c>
      <c r="D169" s="104">
        <f t="shared" si="1"/>
        <v>0</v>
      </c>
      <c r="E169" s="97"/>
    </row>
    <row r="170" spans="1:5" x14ac:dyDescent="0.2">
      <c r="A170" s="101">
        <v>5420</v>
      </c>
      <c r="B170" s="92" t="s">
        <v>296</v>
      </c>
      <c r="C170" s="93">
        <f>SUM(C171:C172)</f>
        <v>0</v>
      </c>
      <c r="D170" s="103">
        <f t="shared" si="1"/>
        <v>0</v>
      </c>
      <c r="E170" s="97"/>
    </row>
    <row r="171" spans="1:5" x14ac:dyDescent="0.2">
      <c r="A171" s="102">
        <v>5421</v>
      </c>
      <c r="B171" s="97" t="s">
        <v>297</v>
      </c>
      <c r="C171" s="98">
        <v>0</v>
      </c>
      <c r="D171" s="104">
        <f t="shared" si="1"/>
        <v>0</v>
      </c>
      <c r="E171" s="97"/>
    </row>
    <row r="172" spans="1:5" x14ac:dyDescent="0.2">
      <c r="A172" s="102">
        <v>5422</v>
      </c>
      <c r="B172" s="97" t="s">
        <v>298</v>
      </c>
      <c r="C172" s="98">
        <v>0</v>
      </c>
      <c r="D172" s="104">
        <f t="shared" si="1"/>
        <v>0</v>
      </c>
      <c r="E172" s="97"/>
    </row>
    <row r="173" spans="1:5" x14ac:dyDescent="0.2">
      <c r="A173" s="101">
        <v>5430</v>
      </c>
      <c r="B173" s="92" t="s">
        <v>299</v>
      </c>
      <c r="C173" s="93">
        <f>SUM(C174:C175)</f>
        <v>0</v>
      </c>
      <c r="D173" s="103">
        <f t="shared" si="1"/>
        <v>0</v>
      </c>
      <c r="E173" s="97"/>
    </row>
    <row r="174" spans="1:5" x14ac:dyDescent="0.2">
      <c r="A174" s="102">
        <v>5431</v>
      </c>
      <c r="B174" s="97" t="s">
        <v>300</v>
      </c>
      <c r="C174" s="98">
        <v>0</v>
      </c>
      <c r="D174" s="104">
        <f t="shared" si="1"/>
        <v>0</v>
      </c>
      <c r="E174" s="97"/>
    </row>
    <row r="175" spans="1:5" x14ac:dyDescent="0.2">
      <c r="A175" s="102">
        <v>5432</v>
      </c>
      <c r="B175" s="97" t="s">
        <v>301</v>
      </c>
      <c r="C175" s="98">
        <v>0</v>
      </c>
      <c r="D175" s="104">
        <f t="shared" si="1"/>
        <v>0</v>
      </c>
      <c r="E175" s="97"/>
    </row>
    <row r="176" spans="1:5" x14ac:dyDescent="0.2">
      <c r="A176" s="101">
        <v>5440</v>
      </c>
      <c r="B176" s="92" t="s">
        <v>302</v>
      </c>
      <c r="C176" s="93">
        <f>SUM(C177)</f>
        <v>0</v>
      </c>
      <c r="D176" s="103">
        <f t="shared" si="1"/>
        <v>0</v>
      </c>
      <c r="E176" s="97"/>
    </row>
    <row r="177" spans="1:5" x14ac:dyDescent="0.2">
      <c r="A177" s="102">
        <v>5441</v>
      </c>
      <c r="B177" s="97" t="s">
        <v>302</v>
      </c>
      <c r="C177" s="98">
        <v>0</v>
      </c>
      <c r="D177" s="104">
        <f t="shared" si="1"/>
        <v>0</v>
      </c>
      <c r="E177" s="97"/>
    </row>
    <row r="178" spans="1:5" x14ac:dyDescent="0.2">
      <c r="A178" s="101">
        <v>5450</v>
      </c>
      <c r="B178" s="92" t="s">
        <v>303</v>
      </c>
      <c r="C178" s="93">
        <f>SUM(C179:C180)</f>
        <v>0</v>
      </c>
      <c r="D178" s="103">
        <f t="shared" si="1"/>
        <v>0</v>
      </c>
      <c r="E178" s="97"/>
    </row>
    <row r="179" spans="1:5" x14ac:dyDescent="0.2">
      <c r="A179" s="102">
        <v>5451</v>
      </c>
      <c r="B179" s="97" t="s">
        <v>304</v>
      </c>
      <c r="C179" s="98">
        <v>0</v>
      </c>
      <c r="D179" s="104">
        <f t="shared" si="1"/>
        <v>0</v>
      </c>
      <c r="E179" s="97"/>
    </row>
    <row r="180" spans="1:5" x14ac:dyDescent="0.2">
      <c r="A180" s="102">
        <v>5452</v>
      </c>
      <c r="B180" s="97" t="s">
        <v>305</v>
      </c>
      <c r="C180" s="98">
        <v>0</v>
      </c>
      <c r="D180" s="104">
        <f t="shared" si="1"/>
        <v>0</v>
      </c>
      <c r="E180" s="97"/>
    </row>
    <row r="181" spans="1:5" x14ac:dyDescent="0.2">
      <c r="A181" s="101">
        <v>5500</v>
      </c>
      <c r="B181" s="92" t="s">
        <v>306</v>
      </c>
      <c r="C181" s="93">
        <f>C182+C191+C194+C200</f>
        <v>5.0199999999999996</v>
      </c>
      <c r="D181" s="103">
        <f t="shared" si="1"/>
        <v>1.047191306366801E-7</v>
      </c>
      <c r="E181" s="97"/>
    </row>
    <row r="182" spans="1:5" x14ac:dyDescent="0.2">
      <c r="A182" s="101">
        <v>5510</v>
      </c>
      <c r="B182" s="92" t="s">
        <v>307</v>
      </c>
      <c r="C182" s="93">
        <f>SUM(C183:C190)</f>
        <v>0</v>
      </c>
      <c r="D182" s="103">
        <f t="shared" si="1"/>
        <v>0</v>
      </c>
      <c r="E182" s="97"/>
    </row>
    <row r="183" spans="1:5" x14ac:dyDescent="0.2">
      <c r="A183" s="102">
        <v>5511</v>
      </c>
      <c r="B183" s="97" t="s">
        <v>308</v>
      </c>
      <c r="C183" s="98">
        <v>0</v>
      </c>
      <c r="D183" s="104">
        <f t="shared" si="1"/>
        <v>0</v>
      </c>
      <c r="E183" s="97"/>
    </row>
    <row r="184" spans="1:5" x14ac:dyDescent="0.2">
      <c r="A184" s="102">
        <v>5512</v>
      </c>
      <c r="B184" s="97" t="s">
        <v>309</v>
      </c>
      <c r="C184" s="98">
        <v>0</v>
      </c>
      <c r="D184" s="104">
        <f t="shared" si="1"/>
        <v>0</v>
      </c>
      <c r="E184" s="97"/>
    </row>
    <row r="185" spans="1:5" x14ac:dyDescent="0.2">
      <c r="A185" s="102">
        <v>5513</v>
      </c>
      <c r="B185" s="97" t="s">
        <v>310</v>
      </c>
      <c r="C185" s="98">
        <v>0</v>
      </c>
      <c r="D185" s="104">
        <f t="shared" si="1"/>
        <v>0</v>
      </c>
      <c r="E185" s="97"/>
    </row>
    <row r="186" spans="1:5" x14ac:dyDescent="0.2">
      <c r="A186" s="102">
        <v>5514</v>
      </c>
      <c r="B186" s="97" t="s">
        <v>311</v>
      </c>
      <c r="C186" s="98">
        <v>0</v>
      </c>
      <c r="D186" s="104">
        <f t="shared" si="1"/>
        <v>0</v>
      </c>
      <c r="E186" s="97"/>
    </row>
    <row r="187" spans="1:5" x14ac:dyDescent="0.2">
      <c r="A187" s="102">
        <v>5515</v>
      </c>
      <c r="B187" s="97" t="s">
        <v>312</v>
      </c>
      <c r="C187" s="98">
        <v>0</v>
      </c>
      <c r="D187" s="104">
        <f t="shared" si="1"/>
        <v>0</v>
      </c>
      <c r="E187" s="97"/>
    </row>
    <row r="188" spans="1:5" x14ac:dyDescent="0.2">
      <c r="A188" s="102">
        <v>5516</v>
      </c>
      <c r="B188" s="97" t="s">
        <v>313</v>
      </c>
      <c r="C188" s="98">
        <v>0</v>
      </c>
      <c r="D188" s="104">
        <f t="shared" si="1"/>
        <v>0</v>
      </c>
      <c r="E188" s="97"/>
    </row>
    <row r="189" spans="1:5" x14ac:dyDescent="0.2">
      <c r="A189" s="102">
        <v>5517</v>
      </c>
      <c r="B189" s="97" t="s">
        <v>314</v>
      </c>
      <c r="C189" s="98">
        <v>0</v>
      </c>
      <c r="D189" s="104">
        <f t="shared" si="1"/>
        <v>0</v>
      </c>
      <c r="E189" s="97"/>
    </row>
    <row r="190" spans="1:5" x14ac:dyDescent="0.2">
      <c r="A190" s="102">
        <v>5518</v>
      </c>
      <c r="B190" s="97" t="s">
        <v>34</v>
      </c>
      <c r="C190" s="98">
        <v>0</v>
      </c>
      <c r="D190" s="104">
        <f t="shared" si="1"/>
        <v>0</v>
      </c>
      <c r="E190" s="97"/>
    </row>
    <row r="191" spans="1:5" x14ac:dyDescent="0.2">
      <c r="A191" s="101">
        <v>5520</v>
      </c>
      <c r="B191" s="92" t="s">
        <v>33</v>
      </c>
      <c r="C191" s="93">
        <f>SUM(C192:C193)</f>
        <v>0</v>
      </c>
      <c r="D191" s="103">
        <f t="shared" si="1"/>
        <v>0</v>
      </c>
      <c r="E191" s="97"/>
    </row>
    <row r="192" spans="1:5" x14ac:dyDescent="0.2">
      <c r="A192" s="102">
        <v>5521</v>
      </c>
      <c r="B192" s="97" t="s">
        <v>315</v>
      </c>
      <c r="C192" s="98">
        <v>0</v>
      </c>
      <c r="D192" s="104">
        <f t="shared" si="1"/>
        <v>0</v>
      </c>
      <c r="E192" s="97"/>
    </row>
    <row r="193" spans="1:5" x14ac:dyDescent="0.2">
      <c r="A193" s="102">
        <v>5522</v>
      </c>
      <c r="B193" s="97" t="s">
        <v>316</v>
      </c>
      <c r="C193" s="98">
        <v>0</v>
      </c>
      <c r="D193" s="104">
        <f t="shared" si="1"/>
        <v>0</v>
      </c>
      <c r="E193" s="97"/>
    </row>
    <row r="194" spans="1:5" x14ac:dyDescent="0.2">
      <c r="A194" s="101">
        <v>5530</v>
      </c>
      <c r="B194" s="92" t="s">
        <v>317</v>
      </c>
      <c r="C194" s="93">
        <f>SUM(C195:C199)</f>
        <v>0</v>
      </c>
      <c r="D194" s="103">
        <f t="shared" si="1"/>
        <v>0</v>
      </c>
      <c r="E194" s="97"/>
    </row>
    <row r="195" spans="1:5" x14ac:dyDescent="0.2">
      <c r="A195" s="102">
        <v>5531</v>
      </c>
      <c r="B195" s="97" t="s">
        <v>318</v>
      </c>
      <c r="C195" s="98">
        <v>0</v>
      </c>
      <c r="D195" s="104">
        <f t="shared" si="1"/>
        <v>0</v>
      </c>
      <c r="E195" s="97"/>
    </row>
    <row r="196" spans="1:5" x14ac:dyDescent="0.2">
      <c r="A196" s="102">
        <v>5532</v>
      </c>
      <c r="B196" s="97" t="s">
        <v>319</v>
      </c>
      <c r="C196" s="98">
        <v>0</v>
      </c>
      <c r="D196" s="104">
        <f t="shared" si="1"/>
        <v>0</v>
      </c>
      <c r="E196" s="97"/>
    </row>
    <row r="197" spans="1:5" x14ac:dyDescent="0.2">
      <c r="A197" s="102">
        <v>5533</v>
      </c>
      <c r="B197" s="97" t="s">
        <v>320</v>
      </c>
      <c r="C197" s="98">
        <v>0</v>
      </c>
      <c r="D197" s="104">
        <f t="shared" si="1"/>
        <v>0</v>
      </c>
      <c r="E197" s="97"/>
    </row>
    <row r="198" spans="1:5" x14ac:dyDescent="0.2">
      <c r="A198" s="102">
        <v>5534</v>
      </c>
      <c r="B198" s="97" t="s">
        <v>321</v>
      </c>
      <c r="C198" s="98">
        <v>0</v>
      </c>
      <c r="D198" s="104">
        <f t="shared" si="1"/>
        <v>0</v>
      </c>
      <c r="E198" s="97"/>
    </row>
    <row r="199" spans="1:5" x14ac:dyDescent="0.2">
      <c r="A199" s="102">
        <v>5535</v>
      </c>
      <c r="B199" s="97" t="s">
        <v>322</v>
      </c>
      <c r="C199" s="98">
        <v>0</v>
      </c>
      <c r="D199" s="104">
        <f t="shared" si="1"/>
        <v>0</v>
      </c>
      <c r="E199" s="97"/>
    </row>
    <row r="200" spans="1:5" x14ac:dyDescent="0.2">
      <c r="A200" s="101">
        <v>5590</v>
      </c>
      <c r="B200" s="92" t="s">
        <v>323</v>
      </c>
      <c r="C200" s="93">
        <f>SUM(C201:C209)</f>
        <v>5.0199999999999996</v>
      </c>
      <c r="D200" s="103">
        <f t="shared" si="1"/>
        <v>1.047191306366801E-7</v>
      </c>
      <c r="E200" s="97"/>
    </row>
    <row r="201" spans="1:5" x14ac:dyDescent="0.2">
      <c r="A201" s="102">
        <v>5591</v>
      </c>
      <c r="B201" s="97" t="s">
        <v>324</v>
      </c>
      <c r="C201" s="98">
        <v>0</v>
      </c>
      <c r="D201" s="104">
        <f t="shared" si="1"/>
        <v>0</v>
      </c>
      <c r="E201" s="97"/>
    </row>
    <row r="202" spans="1:5" x14ac:dyDescent="0.2">
      <c r="A202" s="102">
        <v>5592</v>
      </c>
      <c r="B202" s="97" t="s">
        <v>325</v>
      </c>
      <c r="C202" s="98">
        <v>0</v>
      </c>
      <c r="D202" s="104">
        <f t="shared" si="1"/>
        <v>0</v>
      </c>
      <c r="E202" s="97"/>
    </row>
    <row r="203" spans="1:5" x14ac:dyDescent="0.2">
      <c r="A203" s="102">
        <v>5593</v>
      </c>
      <c r="B203" s="97" t="s">
        <v>326</v>
      </c>
      <c r="C203" s="98">
        <v>0</v>
      </c>
      <c r="D203" s="104">
        <f t="shared" si="1"/>
        <v>0</v>
      </c>
      <c r="E203" s="97"/>
    </row>
    <row r="204" spans="1:5" x14ac:dyDescent="0.2">
      <c r="A204" s="102">
        <v>5594</v>
      </c>
      <c r="B204" s="97" t="s">
        <v>380</v>
      </c>
      <c r="C204" s="98">
        <v>0</v>
      </c>
      <c r="D204" s="104">
        <f t="shared" si="1"/>
        <v>0</v>
      </c>
      <c r="E204" s="97"/>
    </row>
    <row r="205" spans="1:5" x14ac:dyDescent="0.2">
      <c r="A205" s="102">
        <v>5595</v>
      </c>
      <c r="B205" s="97" t="s">
        <v>328</v>
      </c>
      <c r="C205" s="98">
        <v>0</v>
      </c>
      <c r="D205" s="104">
        <f t="shared" si="1"/>
        <v>0</v>
      </c>
      <c r="E205" s="97"/>
    </row>
    <row r="206" spans="1:5" x14ac:dyDescent="0.2">
      <c r="A206" s="102">
        <v>5596</v>
      </c>
      <c r="B206" s="97" t="s">
        <v>223</v>
      </c>
      <c r="C206" s="98">
        <v>0</v>
      </c>
      <c r="D206" s="104">
        <f t="shared" si="1"/>
        <v>0</v>
      </c>
      <c r="E206" s="97"/>
    </row>
    <row r="207" spans="1:5" x14ac:dyDescent="0.2">
      <c r="A207" s="102">
        <v>5597</v>
      </c>
      <c r="B207" s="97" t="s">
        <v>329</v>
      </c>
      <c r="C207" s="98">
        <v>0</v>
      </c>
      <c r="D207" s="104">
        <f t="shared" si="1"/>
        <v>0</v>
      </c>
      <c r="E207" s="97"/>
    </row>
    <row r="208" spans="1:5" x14ac:dyDescent="0.2">
      <c r="A208" s="102">
        <v>5598</v>
      </c>
      <c r="B208" s="97" t="s">
        <v>381</v>
      </c>
      <c r="C208" s="98">
        <v>0</v>
      </c>
      <c r="D208" s="104">
        <f t="shared" si="1"/>
        <v>0</v>
      </c>
      <c r="E208" s="97"/>
    </row>
    <row r="209" spans="1:5" x14ac:dyDescent="0.2">
      <c r="A209" s="102">
        <v>5599</v>
      </c>
      <c r="B209" s="97" t="s">
        <v>330</v>
      </c>
      <c r="C209" s="98">
        <v>5.0199999999999996</v>
      </c>
      <c r="D209" s="104">
        <f t="shared" si="1"/>
        <v>1.047191306366801E-7</v>
      </c>
      <c r="E209" s="97"/>
    </row>
    <row r="210" spans="1:5" x14ac:dyDescent="0.2">
      <c r="A210" s="101">
        <v>5600</v>
      </c>
      <c r="B210" s="92" t="s">
        <v>32</v>
      </c>
      <c r="C210" s="93">
        <f>C211</f>
        <v>0</v>
      </c>
      <c r="D210" s="103">
        <f t="shared" si="1"/>
        <v>0</v>
      </c>
      <c r="E210" s="97"/>
    </row>
    <row r="211" spans="1:5" x14ac:dyDescent="0.2">
      <c r="A211" s="101">
        <v>5610</v>
      </c>
      <c r="B211" s="92" t="s">
        <v>331</v>
      </c>
      <c r="C211" s="93">
        <f>C212</f>
        <v>0</v>
      </c>
      <c r="D211" s="103">
        <f t="shared" si="1"/>
        <v>0</v>
      </c>
      <c r="E211" s="97"/>
    </row>
    <row r="212" spans="1:5" x14ac:dyDescent="0.2">
      <c r="A212" s="102">
        <v>5611</v>
      </c>
      <c r="B212" s="97" t="s">
        <v>332</v>
      </c>
      <c r="C212" s="98">
        <v>0</v>
      </c>
      <c r="D212" s="104">
        <f t="shared" si="1"/>
        <v>0</v>
      </c>
      <c r="E212" s="97"/>
    </row>
    <row r="214" spans="1:5" x14ac:dyDescent="0.2">
      <c r="B214" s="13" t="s">
        <v>430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&amp;R&amp;8&amp;P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3"/>
  <sheetViews>
    <sheetView topLeftCell="A79" zoomScale="80" zoomScaleNormal="80" workbookViewId="0">
      <selection activeCell="A165" sqref="A165:E170"/>
    </sheetView>
  </sheetViews>
  <sheetFormatPr baseColWidth="10" defaultColWidth="9.140625" defaultRowHeight="11.25" x14ac:dyDescent="0.2"/>
  <cols>
    <col min="1" max="1" width="10" style="13" customWidth="1"/>
    <col min="2" max="2" width="64.140625" style="13" customWidth="1"/>
    <col min="3" max="3" width="12.140625" style="13" bestFit="1" customWidth="1"/>
    <col min="4" max="4" width="13.42578125" style="13" customWidth="1"/>
    <col min="5" max="5" width="16.42578125" style="13" customWidth="1"/>
    <col min="6" max="6" width="13.7109375" style="13" customWidth="1"/>
    <col min="7" max="7" width="12.7109375" style="13" customWidth="1"/>
    <col min="8" max="8" width="14.28515625" style="13" customWidth="1"/>
    <col min="9" max="9" width="16.7109375" style="13" customWidth="1"/>
    <col min="10" max="10" width="15.140625" style="13" customWidth="1"/>
    <col min="11" max="16384" width="9.140625" style="13"/>
  </cols>
  <sheetData>
    <row r="1" spans="1:8" s="10" customFormat="1" ht="18.95" customHeight="1" x14ac:dyDescent="0.25">
      <c r="A1" s="71" t="s">
        <v>504</v>
      </c>
      <c r="B1" s="72"/>
      <c r="C1" s="72"/>
      <c r="D1" s="72"/>
      <c r="E1" s="72"/>
      <c r="F1" s="72"/>
      <c r="G1" s="9" t="s">
        <v>413</v>
      </c>
      <c r="H1" s="14">
        <v>2025</v>
      </c>
    </row>
    <row r="2" spans="1:8" s="10" customFormat="1" ht="18.95" customHeight="1" x14ac:dyDescent="0.25">
      <c r="A2" s="71" t="s">
        <v>417</v>
      </c>
      <c r="B2" s="72"/>
      <c r="C2" s="72"/>
      <c r="D2" s="72"/>
      <c r="E2" s="72"/>
      <c r="F2" s="72"/>
      <c r="G2" s="9" t="s">
        <v>414</v>
      </c>
      <c r="H2" s="14" t="s">
        <v>416</v>
      </c>
    </row>
    <row r="3" spans="1:8" s="10" customFormat="1" ht="18.95" customHeight="1" x14ac:dyDescent="0.25">
      <c r="A3" s="71" t="s">
        <v>506</v>
      </c>
      <c r="B3" s="72"/>
      <c r="C3" s="72"/>
      <c r="D3" s="72"/>
      <c r="E3" s="72"/>
      <c r="F3" s="72"/>
      <c r="G3" s="9" t="s">
        <v>415</v>
      </c>
      <c r="H3" s="14">
        <v>1</v>
      </c>
    </row>
    <row r="4" spans="1:8" s="10" customFormat="1" ht="18.95" customHeight="1" x14ac:dyDescent="0.25">
      <c r="A4" s="71" t="s">
        <v>429</v>
      </c>
      <c r="B4" s="72"/>
      <c r="C4" s="72"/>
      <c r="D4" s="72"/>
      <c r="E4" s="72"/>
      <c r="F4" s="72"/>
      <c r="G4" s="9"/>
      <c r="H4" s="14"/>
    </row>
    <row r="5" spans="1:8" x14ac:dyDescent="0.2">
      <c r="A5" s="11" t="s">
        <v>65</v>
      </c>
      <c r="B5" s="12"/>
      <c r="C5" s="12"/>
      <c r="D5" s="12"/>
      <c r="E5" s="12"/>
      <c r="F5" s="12"/>
      <c r="G5" s="12"/>
      <c r="H5" s="12"/>
    </row>
    <row r="7" spans="1:8" x14ac:dyDescent="0.2">
      <c r="A7" s="105" t="s">
        <v>42</v>
      </c>
      <c r="B7" s="105"/>
      <c r="C7" s="105"/>
      <c r="D7" s="105"/>
      <c r="E7" s="105"/>
      <c r="F7" s="105"/>
      <c r="G7" s="105"/>
      <c r="H7" s="105"/>
    </row>
    <row r="8" spans="1:8" x14ac:dyDescent="0.2">
      <c r="A8" s="106" t="s">
        <v>40</v>
      </c>
      <c r="B8" s="106" t="s">
        <v>37</v>
      </c>
      <c r="C8" s="106" t="s">
        <v>38</v>
      </c>
      <c r="D8" s="106" t="s">
        <v>39</v>
      </c>
      <c r="E8" s="106"/>
      <c r="F8" s="106"/>
      <c r="G8" s="106"/>
      <c r="H8" s="106"/>
    </row>
    <row r="9" spans="1:8" x14ac:dyDescent="0.2">
      <c r="A9" s="107">
        <v>1114</v>
      </c>
      <c r="B9" s="108" t="s">
        <v>66</v>
      </c>
      <c r="C9" s="109">
        <v>294070848.95999998</v>
      </c>
      <c r="D9" s="108"/>
      <c r="E9" s="108"/>
      <c r="F9" s="108"/>
      <c r="G9" s="108"/>
      <c r="H9" s="108"/>
    </row>
    <row r="10" spans="1:8" x14ac:dyDescent="0.2">
      <c r="A10" s="107">
        <v>1115</v>
      </c>
      <c r="B10" s="108" t="s">
        <v>67</v>
      </c>
      <c r="C10" s="109">
        <v>0</v>
      </c>
      <c r="D10" s="108"/>
      <c r="E10" s="108"/>
      <c r="F10" s="108"/>
      <c r="G10" s="108"/>
      <c r="H10" s="108"/>
    </row>
    <row r="11" spans="1:8" x14ac:dyDescent="0.2">
      <c r="A11" s="107">
        <v>1121</v>
      </c>
      <c r="B11" s="108" t="s">
        <v>68</v>
      </c>
      <c r="C11" s="109">
        <v>0</v>
      </c>
      <c r="D11" s="108"/>
      <c r="E11" s="108"/>
      <c r="F11" s="108"/>
      <c r="G11" s="108"/>
      <c r="H11" s="108"/>
    </row>
    <row r="13" spans="1:8" x14ac:dyDescent="0.2">
      <c r="A13" s="105" t="s">
        <v>43</v>
      </c>
      <c r="B13" s="105"/>
      <c r="C13" s="105"/>
      <c r="D13" s="105"/>
      <c r="E13" s="105"/>
      <c r="F13" s="105"/>
      <c r="G13" s="105"/>
      <c r="H13" s="105"/>
    </row>
    <row r="14" spans="1:8" x14ac:dyDescent="0.2">
      <c r="A14" s="106" t="s">
        <v>40</v>
      </c>
      <c r="B14" s="106" t="s">
        <v>37</v>
      </c>
      <c r="C14" s="106" t="s">
        <v>38</v>
      </c>
      <c r="D14" s="106">
        <v>2024</v>
      </c>
      <c r="E14" s="106">
        <v>2023</v>
      </c>
      <c r="F14" s="106">
        <v>2022</v>
      </c>
      <c r="G14" s="106">
        <v>2021</v>
      </c>
      <c r="H14" s="106" t="s">
        <v>64</v>
      </c>
    </row>
    <row r="15" spans="1:8" x14ac:dyDescent="0.2">
      <c r="A15" s="107">
        <v>1122</v>
      </c>
      <c r="B15" s="108" t="s">
        <v>70</v>
      </c>
      <c r="C15" s="109">
        <v>7321250.1600000001</v>
      </c>
      <c r="D15" s="109">
        <v>7377642.1600000001</v>
      </c>
      <c r="E15" s="109">
        <v>7582966.3600000003</v>
      </c>
      <c r="F15" s="109">
        <v>0</v>
      </c>
      <c r="G15" s="109">
        <v>0</v>
      </c>
      <c r="H15" s="108"/>
    </row>
    <row r="16" spans="1:8" x14ac:dyDescent="0.2">
      <c r="A16" s="107">
        <v>1124</v>
      </c>
      <c r="B16" s="108" t="s">
        <v>71</v>
      </c>
      <c r="C16" s="109">
        <v>0</v>
      </c>
      <c r="D16" s="109">
        <v>0</v>
      </c>
      <c r="E16" s="109">
        <v>0</v>
      </c>
      <c r="F16" s="109">
        <v>0</v>
      </c>
      <c r="G16" s="109">
        <v>0</v>
      </c>
      <c r="H16" s="108"/>
    </row>
    <row r="18" spans="1:8" x14ac:dyDescent="0.2">
      <c r="A18" s="105" t="s">
        <v>44</v>
      </c>
      <c r="B18" s="105"/>
      <c r="C18" s="105"/>
      <c r="D18" s="105"/>
      <c r="E18" s="105"/>
      <c r="F18" s="105"/>
      <c r="G18" s="105"/>
      <c r="H18" s="105"/>
    </row>
    <row r="19" spans="1:8" x14ac:dyDescent="0.2">
      <c r="A19" s="106" t="s">
        <v>40</v>
      </c>
      <c r="B19" s="106" t="s">
        <v>37</v>
      </c>
      <c r="C19" s="106" t="s">
        <v>38</v>
      </c>
      <c r="D19" s="106" t="s">
        <v>72</v>
      </c>
      <c r="E19" s="106" t="s">
        <v>73</v>
      </c>
      <c r="F19" s="106" t="s">
        <v>74</v>
      </c>
      <c r="G19" s="106" t="s">
        <v>75</v>
      </c>
      <c r="H19" s="106" t="s">
        <v>76</v>
      </c>
    </row>
    <row r="20" spans="1:8" x14ac:dyDescent="0.2">
      <c r="A20" s="107">
        <v>1123</v>
      </c>
      <c r="B20" s="108" t="s">
        <v>77</v>
      </c>
      <c r="C20" s="109">
        <v>28636.04</v>
      </c>
      <c r="D20" s="109">
        <v>28636.04</v>
      </c>
      <c r="E20" s="109">
        <v>0</v>
      </c>
      <c r="F20" s="109">
        <v>0</v>
      </c>
      <c r="G20" s="109">
        <v>0</v>
      </c>
      <c r="H20" s="108"/>
    </row>
    <row r="21" spans="1:8" x14ac:dyDescent="0.2">
      <c r="A21" s="107">
        <v>1125</v>
      </c>
      <c r="B21" s="108" t="s">
        <v>78</v>
      </c>
      <c r="C21" s="109">
        <v>15000</v>
      </c>
      <c r="D21" s="109">
        <v>15000</v>
      </c>
      <c r="E21" s="109">
        <v>0</v>
      </c>
      <c r="F21" s="109">
        <v>0</v>
      </c>
      <c r="G21" s="109">
        <v>0</v>
      </c>
      <c r="H21" s="108"/>
    </row>
    <row r="22" spans="1:8" x14ac:dyDescent="0.2">
      <c r="A22" s="107">
        <v>1126</v>
      </c>
      <c r="B22" s="108" t="s">
        <v>397</v>
      </c>
      <c r="C22" s="109">
        <v>0</v>
      </c>
      <c r="D22" s="109">
        <v>0</v>
      </c>
      <c r="E22" s="109">
        <v>0</v>
      </c>
      <c r="F22" s="109">
        <v>0</v>
      </c>
      <c r="G22" s="109">
        <v>0</v>
      </c>
      <c r="H22" s="108"/>
    </row>
    <row r="23" spans="1:8" x14ac:dyDescent="0.2">
      <c r="A23" s="107">
        <v>1129</v>
      </c>
      <c r="B23" s="108" t="s">
        <v>398</v>
      </c>
      <c r="C23" s="109">
        <v>89014.29</v>
      </c>
      <c r="D23" s="109">
        <v>89014.29</v>
      </c>
      <c r="E23" s="109">
        <v>0</v>
      </c>
      <c r="F23" s="109">
        <v>0</v>
      </c>
      <c r="G23" s="109">
        <v>0</v>
      </c>
      <c r="H23" s="108"/>
    </row>
    <row r="24" spans="1:8" x14ac:dyDescent="0.2">
      <c r="A24" s="107">
        <v>1131</v>
      </c>
      <c r="B24" s="108" t="s">
        <v>79</v>
      </c>
      <c r="C24" s="109">
        <v>2479876.61</v>
      </c>
      <c r="D24" s="109">
        <v>2479876.61</v>
      </c>
      <c r="E24" s="109">
        <v>0</v>
      </c>
      <c r="F24" s="109">
        <v>0</v>
      </c>
      <c r="G24" s="109">
        <v>0</v>
      </c>
      <c r="H24" s="108"/>
    </row>
    <row r="25" spans="1:8" x14ac:dyDescent="0.2">
      <c r="A25" s="107">
        <v>1132</v>
      </c>
      <c r="B25" s="108" t="s">
        <v>80</v>
      </c>
      <c r="C25" s="109">
        <v>0</v>
      </c>
      <c r="D25" s="109">
        <v>0</v>
      </c>
      <c r="E25" s="109">
        <v>0</v>
      </c>
      <c r="F25" s="109">
        <v>0</v>
      </c>
      <c r="G25" s="109">
        <v>0</v>
      </c>
      <c r="H25" s="108"/>
    </row>
    <row r="26" spans="1:8" x14ac:dyDescent="0.2">
      <c r="A26" s="107">
        <v>1133</v>
      </c>
      <c r="B26" s="108" t="s">
        <v>81</v>
      </c>
      <c r="C26" s="109">
        <v>0</v>
      </c>
      <c r="D26" s="109">
        <v>0</v>
      </c>
      <c r="E26" s="109">
        <v>0</v>
      </c>
      <c r="F26" s="109">
        <v>0</v>
      </c>
      <c r="G26" s="109">
        <v>0</v>
      </c>
      <c r="H26" s="108"/>
    </row>
    <row r="27" spans="1:8" x14ac:dyDescent="0.2">
      <c r="A27" s="107">
        <v>1134</v>
      </c>
      <c r="B27" s="108" t="s">
        <v>82</v>
      </c>
      <c r="C27" s="109">
        <v>3210465.35</v>
      </c>
      <c r="D27" s="109">
        <v>3210465.35</v>
      </c>
      <c r="E27" s="109">
        <v>0</v>
      </c>
      <c r="F27" s="109">
        <v>0</v>
      </c>
      <c r="G27" s="109">
        <v>0</v>
      </c>
      <c r="H27" s="108"/>
    </row>
    <row r="28" spans="1:8" x14ac:dyDescent="0.2">
      <c r="A28" s="107">
        <v>1139</v>
      </c>
      <c r="B28" s="108" t="s">
        <v>83</v>
      </c>
      <c r="C28" s="109">
        <v>0</v>
      </c>
      <c r="D28" s="109">
        <v>0</v>
      </c>
      <c r="E28" s="109">
        <v>0</v>
      </c>
      <c r="F28" s="109">
        <v>0</v>
      </c>
      <c r="G28" s="109">
        <v>0</v>
      </c>
      <c r="H28" s="108"/>
    </row>
    <row r="30" spans="1:8" x14ac:dyDescent="0.2">
      <c r="A30" s="105" t="s">
        <v>399</v>
      </c>
      <c r="B30" s="105"/>
      <c r="C30" s="105"/>
      <c r="D30" s="105"/>
      <c r="E30" s="105"/>
      <c r="F30" s="105"/>
      <c r="G30" s="105"/>
      <c r="H30" s="105"/>
    </row>
    <row r="31" spans="1:8" x14ac:dyDescent="0.2">
      <c r="A31" s="106" t="s">
        <v>40</v>
      </c>
      <c r="B31" s="106" t="s">
        <v>37</v>
      </c>
      <c r="C31" s="106" t="s">
        <v>38</v>
      </c>
      <c r="D31" s="106" t="s">
        <v>47</v>
      </c>
      <c r="E31" s="106" t="s">
        <v>46</v>
      </c>
      <c r="F31" s="106" t="s">
        <v>84</v>
      </c>
      <c r="G31" s="106" t="s">
        <v>49</v>
      </c>
      <c r="H31" s="106"/>
    </row>
    <row r="32" spans="1:8" x14ac:dyDescent="0.2">
      <c r="A32" s="107">
        <v>1140</v>
      </c>
      <c r="B32" s="108" t="s">
        <v>85</v>
      </c>
      <c r="C32" s="109">
        <f>SUM(C33:C37)</f>
        <v>0</v>
      </c>
      <c r="D32" s="108"/>
      <c r="E32" s="108"/>
      <c r="F32" s="108"/>
      <c r="G32" s="108"/>
      <c r="H32" s="108"/>
    </row>
    <row r="33" spans="1:8" x14ac:dyDescent="0.2">
      <c r="A33" s="107">
        <v>1141</v>
      </c>
      <c r="B33" s="108" t="s">
        <v>86</v>
      </c>
      <c r="C33" s="109">
        <v>0</v>
      </c>
      <c r="D33" s="108"/>
      <c r="E33" s="108"/>
      <c r="F33" s="108"/>
      <c r="G33" s="108"/>
      <c r="H33" s="108"/>
    </row>
    <row r="34" spans="1:8" x14ac:dyDescent="0.2">
      <c r="A34" s="107">
        <v>1142</v>
      </c>
      <c r="B34" s="108" t="s">
        <v>87</v>
      </c>
      <c r="C34" s="109">
        <v>0</v>
      </c>
      <c r="D34" s="108"/>
      <c r="E34" s="108"/>
      <c r="F34" s="108"/>
      <c r="G34" s="108"/>
      <c r="H34" s="108"/>
    </row>
    <row r="35" spans="1:8" x14ac:dyDescent="0.2">
      <c r="A35" s="107">
        <v>1143</v>
      </c>
      <c r="B35" s="108" t="s">
        <v>88</v>
      </c>
      <c r="C35" s="109">
        <v>0</v>
      </c>
      <c r="D35" s="108"/>
      <c r="E35" s="108"/>
      <c r="F35" s="108"/>
      <c r="G35" s="108"/>
      <c r="H35" s="108"/>
    </row>
    <row r="36" spans="1:8" x14ac:dyDescent="0.2">
      <c r="A36" s="107">
        <v>1144</v>
      </c>
      <c r="B36" s="108" t="s">
        <v>89</v>
      </c>
      <c r="C36" s="109">
        <v>0</v>
      </c>
      <c r="D36" s="108"/>
      <c r="E36" s="108"/>
      <c r="F36" s="108"/>
      <c r="G36" s="108"/>
      <c r="H36" s="108"/>
    </row>
    <row r="37" spans="1:8" x14ac:dyDescent="0.2">
      <c r="A37" s="107">
        <v>1145</v>
      </c>
      <c r="B37" s="108" t="s">
        <v>90</v>
      </c>
      <c r="C37" s="109">
        <v>0</v>
      </c>
      <c r="D37" s="108"/>
      <c r="E37" s="108"/>
      <c r="F37" s="108"/>
      <c r="G37" s="108"/>
      <c r="H37" s="108"/>
    </row>
    <row r="39" spans="1:8" x14ac:dyDescent="0.2">
      <c r="A39" s="105" t="s">
        <v>91</v>
      </c>
      <c r="B39" s="105"/>
      <c r="C39" s="105"/>
      <c r="D39" s="105"/>
      <c r="E39" s="105"/>
      <c r="F39" s="105"/>
      <c r="G39" s="105"/>
      <c r="H39" s="105"/>
    </row>
    <row r="40" spans="1:8" x14ac:dyDescent="0.2">
      <c r="A40" s="106" t="s">
        <v>40</v>
      </c>
      <c r="B40" s="106" t="s">
        <v>37</v>
      </c>
      <c r="C40" s="106" t="s">
        <v>38</v>
      </c>
      <c r="D40" s="106" t="s">
        <v>45</v>
      </c>
      <c r="E40" s="106" t="s">
        <v>48</v>
      </c>
      <c r="F40" s="106" t="s">
        <v>92</v>
      </c>
      <c r="G40" s="106"/>
      <c r="H40" s="106"/>
    </row>
    <row r="41" spans="1:8" x14ac:dyDescent="0.2">
      <c r="A41" s="107">
        <v>1150</v>
      </c>
      <c r="B41" s="108" t="s">
        <v>93</v>
      </c>
      <c r="C41" s="109">
        <f>C42</f>
        <v>9365325.1699999999</v>
      </c>
      <c r="D41" s="108"/>
      <c r="E41" s="108"/>
      <c r="F41" s="108"/>
      <c r="G41" s="108"/>
      <c r="H41" s="108"/>
    </row>
    <row r="42" spans="1:8" x14ac:dyDescent="0.2">
      <c r="A42" s="107">
        <v>1151</v>
      </c>
      <c r="B42" s="108" t="s">
        <v>94</v>
      </c>
      <c r="C42" s="109">
        <v>9365325.1699999999</v>
      </c>
      <c r="D42" s="108"/>
      <c r="E42" s="108"/>
      <c r="F42" s="108"/>
      <c r="G42" s="108"/>
      <c r="H42" s="108"/>
    </row>
    <row r="44" spans="1:8" x14ac:dyDescent="0.2">
      <c r="A44" s="105" t="s">
        <v>50</v>
      </c>
      <c r="B44" s="105"/>
      <c r="C44" s="105"/>
      <c r="D44" s="105"/>
      <c r="E44" s="105"/>
      <c r="F44" s="105"/>
      <c r="G44" s="105"/>
      <c r="H44" s="105"/>
    </row>
    <row r="45" spans="1:8" x14ac:dyDescent="0.2">
      <c r="A45" s="106" t="s">
        <v>40</v>
      </c>
      <c r="B45" s="106" t="s">
        <v>37</v>
      </c>
      <c r="C45" s="106" t="s">
        <v>38</v>
      </c>
      <c r="D45" s="106" t="s">
        <v>39</v>
      </c>
      <c r="E45" s="106" t="s">
        <v>76</v>
      </c>
      <c r="F45" s="106"/>
      <c r="G45" s="106"/>
      <c r="H45" s="106"/>
    </row>
    <row r="46" spans="1:8" x14ac:dyDescent="0.2">
      <c r="A46" s="107">
        <v>1213</v>
      </c>
      <c r="B46" s="108" t="s">
        <v>95</v>
      </c>
      <c r="C46" s="109">
        <v>0</v>
      </c>
      <c r="D46" s="108"/>
      <c r="E46" s="108"/>
      <c r="F46" s="108"/>
      <c r="G46" s="108"/>
      <c r="H46" s="108"/>
    </row>
    <row r="48" spans="1:8" x14ac:dyDescent="0.2">
      <c r="A48" s="105" t="s">
        <v>51</v>
      </c>
      <c r="B48" s="105"/>
      <c r="C48" s="105"/>
      <c r="D48" s="105"/>
      <c r="E48" s="105"/>
      <c r="F48" s="105"/>
      <c r="G48" s="105"/>
      <c r="H48" s="105"/>
    </row>
    <row r="49" spans="1:10" x14ac:dyDescent="0.2">
      <c r="A49" s="106" t="s">
        <v>40</v>
      </c>
      <c r="B49" s="106" t="s">
        <v>37</v>
      </c>
      <c r="C49" s="106" t="s">
        <v>38</v>
      </c>
      <c r="D49" s="106"/>
      <c r="E49" s="106"/>
      <c r="F49" s="106"/>
      <c r="G49" s="106"/>
      <c r="H49" s="106"/>
    </row>
    <row r="50" spans="1:10" x14ac:dyDescent="0.2">
      <c r="A50" s="107">
        <v>1211</v>
      </c>
      <c r="B50" s="108" t="s">
        <v>69</v>
      </c>
      <c r="C50" s="109">
        <v>0</v>
      </c>
      <c r="D50" s="108"/>
      <c r="E50" s="108"/>
      <c r="F50" s="108"/>
      <c r="G50" s="108"/>
      <c r="H50" s="108"/>
    </row>
    <row r="51" spans="1:10" x14ac:dyDescent="0.2">
      <c r="A51" s="107">
        <v>1212</v>
      </c>
      <c r="B51" s="108" t="s">
        <v>465</v>
      </c>
      <c r="C51" s="109">
        <v>0</v>
      </c>
      <c r="D51" s="108"/>
      <c r="E51" s="108"/>
      <c r="F51" s="108"/>
      <c r="G51" s="108"/>
      <c r="H51" s="108"/>
    </row>
    <row r="52" spans="1:10" x14ac:dyDescent="0.2">
      <c r="A52" s="107">
        <v>1214</v>
      </c>
      <c r="B52" s="108" t="s">
        <v>96</v>
      </c>
      <c r="C52" s="109">
        <v>0</v>
      </c>
      <c r="D52" s="108"/>
      <c r="E52" s="108"/>
      <c r="F52" s="108"/>
      <c r="G52" s="108"/>
      <c r="H52" s="108"/>
    </row>
    <row r="54" spans="1:10" x14ac:dyDescent="0.2">
      <c r="A54" s="105" t="s">
        <v>55</v>
      </c>
      <c r="B54" s="105"/>
      <c r="C54" s="105"/>
      <c r="D54" s="105"/>
      <c r="E54" s="105"/>
      <c r="F54" s="105"/>
      <c r="G54" s="105"/>
      <c r="H54" s="105"/>
      <c r="I54" s="105"/>
      <c r="J54" s="105"/>
    </row>
    <row r="55" spans="1:10" x14ac:dyDescent="0.2">
      <c r="A55" s="106" t="s">
        <v>40</v>
      </c>
      <c r="B55" s="106" t="s">
        <v>37</v>
      </c>
      <c r="C55" s="106" t="s">
        <v>38</v>
      </c>
      <c r="D55" s="106" t="s">
        <v>52</v>
      </c>
      <c r="E55" s="106" t="s">
        <v>53</v>
      </c>
      <c r="F55" s="106" t="s">
        <v>466</v>
      </c>
      <c r="G55" s="106" t="s">
        <v>467</v>
      </c>
      <c r="H55" s="106" t="s">
        <v>54</v>
      </c>
      <c r="I55" s="106" t="s">
        <v>468</v>
      </c>
      <c r="J55" s="106" t="s">
        <v>76</v>
      </c>
    </row>
    <row r="56" spans="1:10" x14ac:dyDescent="0.2">
      <c r="A56" s="107">
        <v>1230</v>
      </c>
      <c r="B56" s="108" t="s">
        <v>98</v>
      </c>
      <c r="C56" s="109">
        <f>SUM(C57:C63)</f>
        <v>565109008.38</v>
      </c>
      <c r="D56" s="109">
        <f>SUM(D57:D63)</f>
        <v>0</v>
      </c>
      <c r="E56" s="109">
        <f>SUM(E57:E63)</f>
        <v>331366665.72000003</v>
      </c>
      <c r="F56" s="108"/>
      <c r="G56" s="108"/>
      <c r="H56" s="108"/>
      <c r="I56" s="108"/>
      <c r="J56" s="108"/>
    </row>
    <row r="57" spans="1:10" x14ac:dyDescent="0.2">
      <c r="A57" s="107">
        <v>1231</v>
      </c>
      <c r="B57" s="108" t="s">
        <v>99</v>
      </c>
      <c r="C57" s="109">
        <v>32913866.969999999</v>
      </c>
      <c r="D57" s="110"/>
      <c r="E57" s="110"/>
      <c r="F57" s="108"/>
      <c r="G57" s="108"/>
      <c r="H57" s="108"/>
      <c r="I57" s="108"/>
      <c r="J57" s="108"/>
    </row>
    <row r="58" spans="1:10" x14ac:dyDescent="0.2">
      <c r="A58" s="107">
        <v>1232</v>
      </c>
      <c r="B58" s="108" t="s">
        <v>100</v>
      </c>
      <c r="C58" s="109">
        <v>0</v>
      </c>
      <c r="D58" s="109">
        <v>0</v>
      </c>
      <c r="E58" s="109">
        <v>0</v>
      </c>
      <c r="F58" s="108"/>
      <c r="G58" s="108"/>
      <c r="H58" s="108"/>
      <c r="I58" s="108"/>
      <c r="J58" s="108"/>
    </row>
    <row r="59" spans="1:10" x14ac:dyDescent="0.2">
      <c r="A59" s="107">
        <v>1233</v>
      </c>
      <c r="B59" s="108" t="s">
        <v>101</v>
      </c>
      <c r="C59" s="109">
        <v>31453618.239999998</v>
      </c>
      <c r="D59" s="109">
        <v>0</v>
      </c>
      <c r="E59" s="109">
        <v>165683332.86000001</v>
      </c>
      <c r="F59" s="108"/>
      <c r="G59" s="108"/>
      <c r="H59" s="108"/>
      <c r="I59" s="108"/>
      <c r="J59" s="108"/>
    </row>
    <row r="60" spans="1:10" x14ac:dyDescent="0.2">
      <c r="A60" s="107">
        <v>1234</v>
      </c>
      <c r="B60" s="108" t="s">
        <v>102</v>
      </c>
      <c r="C60" s="109">
        <v>0</v>
      </c>
      <c r="D60" s="109">
        <v>0</v>
      </c>
      <c r="E60" s="109">
        <v>0</v>
      </c>
      <c r="F60" s="108"/>
      <c r="G60" s="108"/>
      <c r="H60" s="108"/>
      <c r="I60" s="108"/>
      <c r="J60" s="108"/>
    </row>
    <row r="61" spans="1:10" x14ac:dyDescent="0.2">
      <c r="A61" s="107">
        <v>1235</v>
      </c>
      <c r="B61" s="108" t="s">
        <v>103</v>
      </c>
      <c r="C61" s="109">
        <v>25247084.149999999</v>
      </c>
      <c r="D61" s="109">
        <v>0</v>
      </c>
      <c r="E61" s="109">
        <v>0</v>
      </c>
      <c r="F61" s="108"/>
      <c r="G61" s="108"/>
      <c r="H61" s="108"/>
      <c r="I61" s="108"/>
      <c r="J61" s="108"/>
    </row>
    <row r="62" spans="1:10" x14ac:dyDescent="0.2">
      <c r="A62" s="107">
        <v>1236</v>
      </c>
      <c r="B62" s="108" t="s">
        <v>104</v>
      </c>
      <c r="C62" s="109">
        <v>10610567.890000001</v>
      </c>
      <c r="D62" s="109">
        <v>0</v>
      </c>
      <c r="E62" s="109">
        <v>0</v>
      </c>
      <c r="F62" s="108"/>
      <c r="G62" s="108"/>
      <c r="H62" s="108"/>
      <c r="I62" s="108"/>
      <c r="J62" s="108"/>
    </row>
    <row r="63" spans="1:10" x14ac:dyDescent="0.2">
      <c r="A63" s="107">
        <v>1239</v>
      </c>
      <c r="B63" s="108" t="s">
        <v>105</v>
      </c>
      <c r="C63" s="109">
        <v>464883871.13</v>
      </c>
      <c r="D63" s="109">
        <v>0</v>
      </c>
      <c r="E63" s="109">
        <v>165683332.86000001</v>
      </c>
      <c r="F63" s="108"/>
      <c r="G63" s="108"/>
      <c r="H63" s="108"/>
      <c r="I63" s="108"/>
      <c r="J63" s="108"/>
    </row>
    <row r="64" spans="1:10" x14ac:dyDescent="0.2">
      <c r="A64" s="107">
        <v>1240</v>
      </c>
      <c r="B64" s="108" t="s">
        <v>106</v>
      </c>
      <c r="C64" s="109">
        <f>SUM(C65:C72)</f>
        <v>143095143.94</v>
      </c>
      <c r="D64" s="109">
        <f t="shared" ref="D64:E64" si="0">SUM(D65:D72)</f>
        <v>0</v>
      </c>
      <c r="E64" s="109">
        <f t="shared" si="0"/>
        <v>79007913.75</v>
      </c>
      <c r="F64" s="108"/>
      <c r="G64" s="108"/>
      <c r="H64" s="108"/>
      <c r="I64" s="108"/>
      <c r="J64" s="108"/>
    </row>
    <row r="65" spans="1:10" x14ac:dyDescent="0.2">
      <c r="A65" s="107">
        <v>1241</v>
      </c>
      <c r="B65" s="108" t="s">
        <v>107</v>
      </c>
      <c r="C65" s="109">
        <v>16244800.970000001</v>
      </c>
      <c r="D65" s="109">
        <v>0</v>
      </c>
      <c r="E65" s="109">
        <v>0</v>
      </c>
      <c r="F65" s="108"/>
      <c r="G65" s="108"/>
      <c r="H65" s="108"/>
      <c r="I65" s="108"/>
      <c r="J65" s="108"/>
    </row>
    <row r="66" spans="1:10" x14ac:dyDescent="0.2">
      <c r="A66" s="107">
        <v>1242</v>
      </c>
      <c r="B66" s="108" t="s">
        <v>108</v>
      </c>
      <c r="C66" s="109">
        <v>1338676.03</v>
      </c>
      <c r="D66" s="109">
        <v>0</v>
      </c>
      <c r="E66" s="109">
        <v>0</v>
      </c>
      <c r="F66" s="108"/>
      <c r="G66" s="108"/>
      <c r="H66" s="108"/>
      <c r="I66" s="108"/>
      <c r="J66" s="108"/>
    </row>
    <row r="67" spans="1:10" x14ac:dyDescent="0.2">
      <c r="A67" s="107">
        <v>1243</v>
      </c>
      <c r="B67" s="108" t="s">
        <v>109</v>
      </c>
      <c r="C67" s="109">
        <v>1163859.78</v>
      </c>
      <c r="D67" s="109">
        <v>0</v>
      </c>
      <c r="E67" s="109">
        <v>0</v>
      </c>
      <c r="F67" s="108"/>
      <c r="G67" s="108"/>
      <c r="H67" s="108"/>
      <c r="I67" s="108"/>
      <c r="J67" s="108"/>
    </row>
    <row r="68" spans="1:10" x14ac:dyDescent="0.2">
      <c r="A68" s="107">
        <v>1244</v>
      </c>
      <c r="B68" s="108" t="s">
        <v>110</v>
      </c>
      <c r="C68" s="109">
        <v>76552948.290000007</v>
      </c>
      <c r="D68" s="109">
        <v>0</v>
      </c>
      <c r="E68" s="109">
        <v>0</v>
      </c>
      <c r="F68" s="108"/>
      <c r="G68" s="108"/>
      <c r="H68" s="108"/>
      <c r="I68" s="108"/>
      <c r="J68" s="108"/>
    </row>
    <row r="69" spans="1:10" x14ac:dyDescent="0.2">
      <c r="A69" s="107">
        <v>1245</v>
      </c>
      <c r="B69" s="108" t="s">
        <v>111</v>
      </c>
      <c r="C69" s="109">
        <v>0</v>
      </c>
      <c r="D69" s="109">
        <v>0</v>
      </c>
      <c r="E69" s="109">
        <v>79007913.75</v>
      </c>
      <c r="F69" s="108"/>
      <c r="G69" s="108"/>
      <c r="H69" s="108"/>
      <c r="I69" s="108"/>
      <c r="J69" s="108"/>
    </row>
    <row r="70" spans="1:10" x14ac:dyDescent="0.2">
      <c r="A70" s="107">
        <v>1246</v>
      </c>
      <c r="B70" s="108" t="s">
        <v>112</v>
      </c>
      <c r="C70" s="109">
        <v>47794858.869999997</v>
      </c>
      <c r="D70" s="109">
        <v>0</v>
      </c>
      <c r="E70" s="109">
        <v>0</v>
      </c>
      <c r="F70" s="108"/>
      <c r="G70" s="108"/>
      <c r="H70" s="108"/>
      <c r="I70" s="108"/>
      <c r="J70" s="108"/>
    </row>
    <row r="71" spans="1:10" x14ac:dyDescent="0.2">
      <c r="A71" s="107">
        <v>1247</v>
      </c>
      <c r="B71" s="108" t="s">
        <v>113</v>
      </c>
      <c r="C71" s="109">
        <v>0</v>
      </c>
      <c r="D71" s="109">
        <v>0</v>
      </c>
      <c r="E71" s="109">
        <v>0</v>
      </c>
      <c r="F71" s="108"/>
      <c r="G71" s="108"/>
      <c r="H71" s="108"/>
      <c r="I71" s="108"/>
      <c r="J71" s="108"/>
    </row>
    <row r="72" spans="1:10" x14ac:dyDescent="0.2">
      <c r="A72" s="107">
        <v>1248</v>
      </c>
      <c r="B72" s="108" t="s">
        <v>114</v>
      </c>
      <c r="C72" s="109">
        <v>0</v>
      </c>
      <c r="D72" s="109">
        <v>0</v>
      </c>
      <c r="E72" s="109">
        <v>0</v>
      </c>
      <c r="F72" s="108"/>
      <c r="G72" s="108"/>
      <c r="H72" s="108"/>
      <c r="I72" s="108"/>
      <c r="J72" s="108"/>
    </row>
    <row r="74" spans="1:10" x14ac:dyDescent="0.2">
      <c r="A74" s="105" t="s">
        <v>56</v>
      </c>
      <c r="B74" s="105"/>
      <c r="C74" s="105"/>
      <c r="D74" s="105"/>
      <c r="E74" s="105"/>
      <c r="F74" s="105"/>
      <c r="G74" s="105"/>
      <c r="H74" s="105"/>
      <c r="I74" s="105"/>
    </row>
    <row r="75" spans="1:10" x14ac:dyDescent="0.2">
      <c r="A75" s="106" t="s">
        <v>40</v>
      </c>
      <c r="B75" s="106" t="s">
        <v>37</v>
      </c>
      <c r="C75" s="106" t="s">
        <v>38</v>
      </c>
      <c r="D75" s="106" t="s">
        <v>57</v>
      </c>
      <c r="E75" s="106" t="s">
        <v>115</v>
      </c>
      <c r="F75" s="106" t="s">
        <v>469</v>
      </c>
      <c r="G75" s="106" t="s">
        <v>97</v>
      </c>
      <c r="H75" s="106" t="s">
        <v>54</v>
      </c>
      <c r="I75" s="106" t="s">
        <v>76</v>
      </c>
    </row>
    <row r="76" spans="1:10" x14ac:dyDescent="0.2">
      <c r="A76" s="107">
        <v>1250</v>
      </c>
      <c r="B76" s="108" t="s">
        <v>116</v>
      </c>
      <c r="C76" s="109">
        <f>SUM(C77:C81)</f>
        <v>4996884</v>
      </c>
      <c r="D76" s="109">
        <f>SUM(D77:D81)</f>
        <v>0</v>
      </c>
      <c r="E76" s="109">
        <f>SUM(E77:E81)</f>
        <v>3445529.43</v>
      </c>
      <c r="F76" s="108"/>
      <c r="G76" s="108"/>
      <c r="H76" s="108"/>
      <c r="I76" s="108"/>
    </row>
    <row r="77" spans="1:10" x14ac:dyDescent="0.2">
      <c r="A77" s="107">
        <v>1251</v>
      </c>
      <c r="B77" s="108" t="s">
        <v>117</v>
      </c>
      <c r="C77" s="109">
        <v>4205811.03</v>
      </c>
      <c r="D77" s="109">
        <v>0</v>
      </c>
      <c r="E77" s="109">
        <v>3063735.12</v>
      </c>
      <c r="F77" s="108"/>
      <c r="G77" s="108"/>
      <c r="H77" s="108"/>
      <c r="I77" s="108"/>
    </row>
    <row r="78" spans="1:10" x14ac:dyDescent="0.2">
      <c r="A78" s="107">
        <v>1252</v>
      </c>
      <c r="B78" s="108" t="s">
        <v>118</v>
      </c>
      <c r="C78" s="109">
        <v>0</v>
      </c>
      <c r="D78" s="109">
        <v>0</v>
      </c>
      <c r="E78" s="109">
        <v>0</v>
      </c>
      <c r="F78" s="108"/>
      <c r="G78" s="108"/>
      <c r="H78" s="108"/>
      <c r="I78" s="108"/>
    </row>
    <row r="79" spans="1:10" x14ac:dyDescent="0.2">
      <c r="A79" s="107">
        <v>1253</v>
      </c>
      <c r="B79" s="108" t="s">
        <v>119</v>
      </c>
      <c r="C79" s="109">
        <v>0</v>
      </c>
      <c r="D79" s="109">
        <v>0</v>
      </c>
      <c r="E79" s="109">
        <v>0</v>
      </c>
      <c r="F79" s="108"/>
      <c r="G79" s="108"/>
      <c r="H79" s="108"/>
      <c r="I79" s="108"/>
    </row>
    <row r="80" spans="1:10" x14ac:dyDescent="0.2">
      <c r="A80" s="107">
        <v>1254</v>
      </c>
      <c r="B80" s="108" t="s">
        <v>120</v>
      </c>
      <c r="C80" s="109">
        <v>791072.97</v>
      </c>
      <c r="D80" s="109">
        <v>0</v>
      </c>
      <c r="E80" s="109">
        <v>381794.31</v>
      </c>
      <c r="F80" s="108"/>
      <c r="G80" s="108"/>
      <c r="H80" s="108"/>
      <c r="I80" s="108"/>
    </row>
    <row r="81" spans="1:9" x14ac:dyDescent="0.2">
      <c r="A81" s="107">
        <v>1259</v>
      </c>
      <c r="B81" s="108" t="s">
        <v>121</v>
      </c>
      <c r="C81" s="109">
        <v>0</v>
      </c>
      <c r="D81" s="109">
        <v>0</v>
      </c>
      <c r="E81" s="109">
        <v>0</v>
      </c>
      <c r="F81" s="108"/>
      <c r="G81" s="108"/>
      <c r="H81" s="108"/>
      <c r="I81" s="108"/>
    </row>
    <row r="82" spans="1:9" x14ac:dyDescent="0.2">
      <c r="A82" s="107">
        <v>1270</v>
      </c>
      <c r="B82" s="108" t="s">
        <v>122</v>
      </c>
      <c r="C82" s="109">
        <f>SUM(C83:C88)</f>
        <v>5868125.25</v>
      </c>
      <c r="D82" s="110"/>
      <c r="E82" s="110"/>
      <c r="F82" s="108"/>
      <c r="G82" s="108"/>
      <c r="H82" s="108"/>
      <c r="I82" s="108"/>
    </row>
    <row r="83" spans="1:9" x14ac:dyDescent="0.2">
      <c r="A83" s="107">
        <v>1271</v>
      </c>
      <c r="B83" s="108" t="s">
        <v>123</v>
      </c>
      <c r="C83" s="109">
        <v>5304137.5999999996</v>
      </c>
      <c r="D83" s="110"/>
      <c r="E83" s="110"/>
      <c r="F83" s="108"/>
      <c r="G83" s="108"/>
      <c r="H83" s="108"/>
      <c r="I83" s="108"/>
    </row>
    <row r="84" spans="1:9" x14ac:dyDescent="0.2">
      <c r="A84" s="107">
        <v>1272</v>
      </c>
      <c r="B84" s="108" t="s">
        <v>124</v>
      </c>
      <c r="C84" s="109">
        <v>0</v>
      </c>
      <c r="D84" s="110"/>
      <c r="E84" s="110"/>
      <c r="F84" s="108"/>
      <c r="G84" s="108"/>
      <c r="H84" s="108"/>
      <c r="I84" s="108"/>
    </row>
    <row r="85" spans="1:9" x14ac:dyDescent="0.2">
      <c r="A85" s="107">
        <v>1273</v>
      </c>
      <c r="B85" s="108" t="s">
        <v>125</v>
      </c>
      <c r="C85" s="109">
        <v>0</v>
      </c>
      <c r="D85" s="110"/>
      <c r="E85" s="110"/>
      <c r="F85" s="108"/>
      <c r="G85" s="108"/>
      <c r="H85" s="108"/>
      <c r="I85" s="108"/>
    </row>
    <row r="86" spans="1:9" x14ac:dyDescent="0.2">
      <c r="A86" s="107">
        <v>1274</v>
      </c>
      <c r="B86" s="108" t="s">
        <v>126</v>
      </c>
      <c r="C86" s="109">
        <v>0</v>
      </c>
      <c r="D86" s="110"/>
      <c r="E86" s="110"/>
      <c r="F86" s="108"/>
      <c r="G86" s="108"/>
      <c r="H86" s="108"/>
      <c r="I86" s="108"/>
    </row>
    <row r="87" spans="1:9" x14ac:dyDescent="0.2">
      <c r="A87" s="107">
        <v>1275</v>
      </c>
      <c r="B87" s="108" t="s">
        <v>127</v>
      </c>
      <c r="C87" s="109">
        <v>0</v>
      </c>
      <c r="D87" s="110"/>
      <c r="E87" s="110"/>
      <c r="F87" s="108"/>
      <c r="G87" s="108"/>
      <c r="H87" s="108"/>
      <c r="I87" s="108"/>
    </row>
    <row r="88" spans="1:9" x14ac:dyDescent="0.2">
      <c r="A88" s="107">
        <v>1279</v>
      </c>
      <c r="B88" s="108" t="s">
        <v>128</v>
      </c>
      <c r="C88" s="109">
        <v>563987.65</v>
      </c>
      <c r="D88" s="110"/>
      <c r="E88" s="110"/>
      <c r="F88" s="108"/>
      <c r="G88" s="108"/>
      <c r="H88" s="108"/>
      <c r="I88" s="108"/>
    </row>
    <row r="90" spans="1:9" x14ac:dyDescent="0.2">
      <c r="A90" s="105" t="s">
        <v>58</v>
      </c>
      <c r="B90" s="105"/>
      <c r="C90" s="105"/>
      <c r="D90" s="105"/>
      <c r="E90" s="105"/>
      <c r="F90" s="105"/>
      <c r="G90" s="105"/>
      <c r="H90" s="105"/>
    </row>
    <row r="91" spans="1:9" x14ac:dyDescent="0.2">
      <c r="A91" s="106" t="s">
        <v>40</v>
      </c>
      <c r="B91" s="106" t="s">
        <v>37</v>
      </c>
      <c r="C91" s="106" t="s">
        <v>38</v>
      </c>
      <c r="D91" s="106" t="s">
        <v>129</v>
      </c>
      <c r="E91" s="106"/>
      <c r="F91" s="106"/>
      <c r="G91" s="106"/>
      <c r="H91" s="106"/>
    </row>
    <row r="92" spans="1:9" x14ac:dyDescent="0.2">
      <c r="A92" s="107">
        <v>1160</v>
      </c>
      <c r="B92" s="108" t="s">
        <v>130</v>
      </c>
      <c r="C92" s="109">
        <f>SUM(C93:C94)</f>
        <v>0</v>
      </c>
      <c r="D92" s="108"/>
      <c r="E92" s="108"/>
      <c r="F92" s="108"/>
      <c r="G92" s="108"/>
      <c r="H92" s="108"/>
    </row>
    <row r="93" spans="1:9" x14ac:dyDescent="0.2">
      <c r="A93" s="107">
        <v>1161</v>
      </c>
      <c r="B93" s="108" t="s">
        <v>131</v>
      </c>
      <c r="C93" s="109">
        <v>0</v>
      </c>
      <c r="D93" s="108"/>
      <c r="E93" s="108"/>
      <c r="F93" s="108"/>
      <c r="G93" s="108"/>
      <c r="H93" s="108"/>
    </row>
    <row r="94" spans="1:9" x14ac:dyDescent="0.2">
      <c r="A94" s="107">
        <v>1162</v>
      </c>
      <c r="B94" s="108" t="s">
        <v>132</v>
      </c>
      <c r="C94" s="109">
        <v>0</v>
      </c>
      <c r="D94" s="108"/>
      <c r="E94" s="108"/>
      <c r="F94" s="108"/>
      <c r="G94" s="108"/>
      <c r="H94" s="108"/>
    </row>
    <row r="96" spans="1:9" x14ac:dyDescent="0.2">
      <c r="A96" s="105" t="s">
        <v>470</v>
      </c>
      <c r="B96" s="105"/>
      <c r="C96" s="105"/>
      <c r="D96" s="105"/>
      <c r="E96" s="105"/>
      <c r="F96" s="105"/>
      <c r="G96" s="105"/>
      <c r="H96" s="105"/>
    </row>
    <row r="97" spans="1:8" x14ac:dyDescent="0.2">
      <c r="A97" s="106" t="s">
        <v>40</v>
      </c>
      <c r="B97" s="106" t="s">
        <v>37</v>
      </c>
      <c r="C97" s="106" t="s">
        <v>38</v>
      </c>
      <c r="D97" s="106" t="s">
        <v>76</v>
      </c>
      <c r="E97" s="106"/>
      <c r="F97" s="106"/>
      <c r="G97" s="106"/>
      <c r="H97" s="106"/>
    </row>
    <row r="98" spans="1:8" x14ac:dyDescent="0.2">
      <c r="A98" s="107">
        <v>1190</v>
      </c>
      <c r="B98" s="108" t="s">
        <v>407</v>
      </c>
      <c r="C98" s="109">
        <f>SUM(C99:C102)</f>
        <v>0</v>
      </c>
      <c r="D98" s="108"/>
      <c r="E98" s="108"/>
      <c r="F98" s="108"/>
      <c r="G98" s="108"/>
      <c r="H98" s="108"/>
    </row>
    <row r="99" spans="1:8" x14ac:dyDescent="0.2">
      <c r="A99" s="107">
        <v>1191</v>
      </c>
      <c r="B99" s="108" t="s">
        <v>400</v>
      </c>
      <c r="C99" s="109">
        <v>0</v>
      </c>
      <c r="D99" s="108"/>
      <c r="E99" s="108"/>
      <c r="F99" s="108"/>
      <c r="G99" s="108"/>
      <c r="H99" s="108"/>
    </row>
    <row r="100" spans="1:8" x14ac:dyDescent="0.2">
      <c r="A100" s="107">
        <v>1192</v>
      </c>
      <c r="B100" s="108" t="s">
        <v>401</v>
      </c>
      <c r="C100" s="109">
        <v>0</v>
      </c>
      <c r="D100" s="108"/>
      <c r="E100" s="108"/>
      <c r="F100" s="108"/>
      <c r="G100" s="108"/>
      <c r="H100" s="108"/>
    </row>
    <row r="101" spans="1:8" x14ac:dyDescent="0.2">
      <c r="A101" s="107">
        <v>1193</v>
      </c>
      <c r="B101" s="108" t="s">
        <v>402</v>
      </c>
      <c r="C101" s="109">
        <v>0</v>
      </c>
      <c r="D101" s="108"/>
      <c r="E101" s="108"/>
      <c r="F101" s="108"/>
      <c r="G101" s="108"/>
      <c r="H101" s="108"/>
    </row>
    <row r="102" spans="1:8" x14ac:dyDescent="0.2">
      <c r="A102" s="107">
        <v>1194</v>
      </c>
      <c r="B102" s="108" t="s">
        <v>403</v>
      </c>
      <c r="C102" s="109">
        <v>0</v>
      </c>
      <c r="D102" s="108"/>
      <c r="E102" s="108"/>
      <c r="F102" s="108"/>
      <c r="G102" s="108"/>
      <c r="H102" s="108"/>
    </row>
    <row r="103" spans="1:8" x14ac:dyDescent="0.2">
      <c r="A103" s="107">
        <v>1290</v>
      </c>
      <c r="B103" s="108" t="s">
        <v>133</v>
      </c>
      <c r="C103" s="109">
        <f>SUM(C104:C106)</f>
        <v>0</v>
      </c>
      <c r="D103" s="108"/>
      <c r="E103" s="108"/>
      <c r="F103" s="108"/>
      <c r="G103" s="108"/>
      <c r="H103" s="108"/>
    </row>
    <row r="104" spans="1:8" x14ac:dyDescent="0.2">
      <c r="A104" s="107">
        <v>1291</v>
      </c>
      <c r="B104" s="108" t="s">
        <v>134</v>
      </c>
      <c r="C104" s="109">
        <v>0</v>
      </c>
      <c r="D104" s="108"/>
      <c r="E104" s="108"/>
      <c r="F104" s="108"/>
      <c r="G104" s="108"/>
      <c r="H104" s="108"/>
    </row>
    <row r="105" spans="1:8" x14ac:dyDescent="0.2">
      <c r="A105" s="107">
        <v>1292</v>
      </c>
      <c r="B105" s="108" t="s">
        <v>135</v>
      </c>
      <c r="C105" s="109">
        <v>0</v>
      </c>
      <c r="D105" s="108"/>
      <c r="E105" s="108"/>
      <c r="F105" s="108"/>
      <c r="G105" s="108"/>
      <c r="H105" s="108"/>
    </row>
    <row r="106" spans="1:8" x14ac:dyDescent="0.2">
      <c r="A106" s="107">
        <v>1293</v>
      </c>
      <c r="B106" s="108" t="s">
        <v>136</v>
      </c>
      <c r="C106" s="109">
        <v>0</v>
      </c>
      <c r="D106" s="108"/>
      <c r="E106" s="108"/>
      <c r="F106" s="108"/>
      <c r="G106" s="108"/>
      <c r="H106" s="108"/>
    </row>
    <row r="108" spans="1:8" x14ac:dyDescent="0.2">
      <c r="A108" s="105" t="s">
        <v>59</v>
      </c>
      <c r="B108" s="105"/>
      <c r="C108" s="105"/>
      <c r="D108" s="105"/>
      <c r="E108" s="105"/>
      <c r="F108" s="105"/>
      <c r="G108" s="105"/>
      <c r="H108" s="105"/>
    </row>
    <row r="109" spans="1:8" x14ac:dyDescent="0.2">
      <c r="A109" s="106" t="s">
        <v>40</v>
      </c>
      <c r="B109" s="106" t="s">
        <v>37</v>
      </c>
      <c r="C109" s="106" t="s">
        <v>38</v>
      </c>
      <c r="D109" s="106" t="s">
        <v>72</v>
      </c>
      <c r="E109" s="106" t="s">
        <v>73</v>
      </c>
      <c r="F109" s="106" t="s">
        <v>74</v>
      </c>
      <c r="G109" s="106" t="s">
        <v>137</v>
      </c>
      <c r="H109" s="106" t="s">
        <v>489</v>
      </c>
    </row>
    <row r="110" spans="1:8" x14ac:dyDescent="0.2">
      <c r="A110" s="107">
        <v>2110</v>
      </c>
      <c r="B110" s="108" t="s">
        <v>138</v>
      </c>
      <c r="C110" s="109">
        <f>SUM(C111:C119)</f>
        <v>12144346.140000001</v>
      </c>
      <c r="D110" s="109">
        <f>SUM(D111:D119)</f>
        <v>12144346.140000001</v>
      </c>
      <c r="E110" s="109">
        <f>SUM(E111:E119)</f>
        <v>0</v>
      </c>
      <c r="F110" s="109">
        <f>SUM(F111:F119)</f>
        <v>0</v>
      </c>
      <c r="G110" s="109">
        <f>SUM(G111:G119)</f>
        <v>0</v>
      </c>
      <c r="H110" s="108"/>
    </row>
    <row r="111" spans="1:8" x14ac:dyDescent="0.2">
      <c r="A111" s="107">
        <v>2111</v>
      </c>
      <c r="B111" s="108" t="s">
        <v>139</v>
      </c>
      <c r="C111" s="109">
        <v>1597.14</v>
      </c>
      <c r="D111" s="109">
        <f>C111</f>
        <v>1597.14</v>
      </c>
      <c r="E111" s="109">
        <v>0</v>
      </c>
      <c r="F111" s="109">
        <v>0</v>
      </c>
      <c r="G111" s="109">
        <v>0</v>
      </c>
      <c r="H111" s="108"/>
    </row>
    <row r="112" spans="1:8" x14ac:dyDescent="0.2">
      <c r="A112" s="107">
        <v>2112</v>
      </c>
      <c r="B112" s="108" t="s">
        <v>140</v>
      </c>
      <c r="C112" s="109">
        <v>2548147.2200000002</v>
      </c>
      <c r="D112" s="109">
        <f t="shared" ref="D112:D119" si="1">C112</f>
        <v>2548147.2200000002</v>
      </c>
      <c r="E112" s="109">
        <v>0</v>
      </c>
      <c r="F112" s="109">
        <v>0</v>
      </c>
      <c r="G112" s="109">
        <v>0</v>
      </c>
      <c r="H112" s="108"/>
    </row>
    <row r="113" spans="1:8" x14ac:dyDescent="0.2">
      <c r="A113" s="107">
        <v>2113</v>
      </c>
      <c r="B113" s="108" t="s">
        <v>141</v>
      </c>
      <c r="C113" s="109">
        <v>0</v>
      </c>
      <c r="D113" s="109">
        <f t="shared" si="1"/>
        <v>0</v>
      </c>
      <c r="E113" s="109">
        <v>0</v>
      </c>
      <c r="F113" s="109">
        <v>0</v>
      </c>
      <c r="G113" s="109">
        <v>0</v>
      </c>
      <c r="H113" s="108"/>
    </row>
    <row r="114" spans="1:8" x14ac:dyDescent="0.2">
      <c r="A114" s="107">
        <v>2114</v>
      </c>
      <c r="B114" s="108" t="s">
        <v>142</v>
      </c>
      <c r="C114" s="109">
        <v>0</v>
      </c>
      <c r="D114" s="109">
        <f t="shared" si="1"/>
        <v>0</v>
      </c>
      <c r="E114" s="109">
        <v>0</v>
      </c>
      <c r="F114" s="109">
        <v>0</v>
      </c>
      <c r="G114" s="109">
        <v>0</v>
      </c>
      <c r="H114" s="108"/>
    </row>
    <row r="115" spans="1:8" x14ac:dyDescent="0.2">
      <c r="A115" s="107">
        <v>2115</v>
      </c>
      <c r="B115" s="108" t="s">
        <v>143</v>
      </c>
      <c r="C115" s="109">
        <v>0</v>
      </c>
      <c r="D115" s="109">
        <f t="shared" si="1"/>
        <v>0</v>
      </c>
      <c r="E115" s="109">
        <v>0</v>
      </c>
      <c r="F115" s="109">
        <v>0</v>
      </c>
      <c r="G115" s="109">
        <v>0</v>
      </c>
      <c r="H115" s="108"/>
    </row>
    <row r="116" spans="1:8" x14ac:dyDescent="0.2">
      <c r="A116" s="107">
        <v>2116</v>
      </c>
      <c r="B116" s="108" t="s">
        <v>144</v>
      </c>
      <c r="C116" s="109">
        <v>0</v>
      </c>
      <c r="D116" s="109">
        <f t="shared" si="1"/>
        <v>0</v>
      </c>
      <c r="E116" s="109">
        <v>0</v>
      </c>
      <c r="F116" s="109">
        <v>0</v>
      </c>
      <c r="G116" s="109">
        <v>0</v>
      </c>
      <c r="H116" s="108"/>
    </row>
    <row r="117" spans="1:8" x14ac:dyDescent="0.2">
      <c r="A117" s="107">
        <v>2117</v>
      </c>
      <c r="B117" s="108" t="s">
        <v>145</v>
      </c>
      <c r="C117" s="109">
        <v>5344985.8499999996</v>
      </c>
      <c r="D117" s="109">
        <f t="shared" si="1"/>
        <v>5344985.8499999996</v>
      </c>
      <c r="E117" s="109">
        <v>0</v>
      </c>
      <c r="F117" s="109">
        <v>0</v>
      </c>
      <c r="G117" s="109">
        <v>0</v>
      </c>
      <c r="H117" s="108"/>
    </row>
    <row r="118" spans="1:8" x14ac:dyDescent="0.2">
      <c r="A118" s="107">
        <v>2118</v>
      </c>
      <c r="B118" s="108" t="s">
        <v>146</v>
      </c>
      <c r="C118" s="109">
        <v>0</v>
      </c>
      <c r="D118" s="109">
        <f t="shared" si="1"/>
        <v>0</v>
      </c>
      <c r="E118" s="109">
        <v>0</v>
      </c>
      <c r="F118" s="109">
        <v>0</v>
      </c>
      <c r="G118" s="109">
        <v>0</v>
      </c>
      <c r="H118" s="108"/>
    </row>
    <row r="119" spans="1:8" x14ac:dyDescent="0.2">
      <c r="A119" s="107">
        <v>2119</v>
      </c>
      <c r="B119" s="108" t="s">
        <v>147</v>
      </c>
      <c r="C119" s="109">
        <v>4249615.93</v>
      </c>
      <c r="D119" s="109">
        <f t="shared" si="1"/>
        <v>4249615.93</v>
      </c>
      <c r="E119" s="109">
        <v>0</v>
      </c>
      <c r="F119" s="109">
        <v>0</v>
      </c>
      <c r="G119" s="109">
        <v>0</v>
      </c>
      <c r="H119" s="108"/>
    </row>
    <row r="120" spans="1:8" x14ac:dyDescent="0.2">
      <c r="A120" s="107">
        <v>2120</v>
      </c>
      <c r="B120" s="108" t="s">
        <v>148</v>
      </c>
      <c r="C120" s="109">
        <f>SUM(C121:C123)</f>
        <v>0</v>
      </c>
      <c r="D120" s="109">
        <f t="shared" ref="D120:G120" si="2">SUM(D121:D123)</f>
        <v>0</v>
      </c>
      <c r="E120" s="109">
        <f t="shared" si="2"/>
        <v>0</v>
      </c>
      <c r="F120" s="109">
        <f t="shared" si="2"/>
        <v>0</v>
      </c>
      <c r="G120" s="109">
        <f t="shared" si="2"/>
        <v>0</v>
      </c>
      <c r="H120" s="108"/>
    </row>
    <row r="121" spans="1:8" x14ac:dyDescent="0.2">
      <c r="A121" s="107">
        <v>2121</v>
      </c>
      <c r="B121" s="108" t="s">
        <v>149</v>
      </c>
      <c r="C121" s="109">
        <v>0</v>
      </c>
      <c r="D121" s="109">
        <f>C121</f>
        <v>0</v>
      </c>
      <c r="E121" s="109">
        <v>0</v>
      </c>
      <c r="F121" s="109">
        <v>0</v>
      </c>
      <c r="G121" s="109">
        <v>0</v>
      </c>
      <c r="H121" s="108"/>
    </row>
    <row r="122" spans="1:8" x14ac:dyDescent="0.2">
      <c r="A122" s="107">
        <v>2122</v>
      </c>
      <c r="B122" s="108" t="s">
        <v>150</v>
      </c>
      <c r="C122" s="109">
        <v>0</v>
      </c>
      <c r="D122" s="109">
        <f t="shared" ref="D122:D123" si="3">C122</f>
        <v>0</v>
      </c>
      <c r="E122" s="109">
        <v>0</v>
      </c>
      <c r="F122" s="109">
        <v>0</v>
      </c>
      <c r="G122" s="109">
        <v>0</v>
      </c>
      <c r="H122" s="108"/>
    </row>
    <row r="123" spans="1:8" x14ac:dyDescent="0.2">
      <c r="A123" s="107">
        <v>2129</v>
      </c>
      <c r="B123" s="108" t="s">
        <v>151</v>
      </c>
      <c r="C123" s="109">
        <v>0</v>
      </c>
      <c r="D123" s="109">
        <f t="shared" si="3"/>
        <v>0</v>
      </c>
      <c r="E123" s="109">
        <v>0</v>
      </c>
      <c r="F123" s="109">
        <v>0</v>
      </c>
      <c r="G123" s="109">
        <v>0</v>
      </c>
      <c r="H123" s="108"/>
    </row>
    <row r="125" spans="1:8" x14ac:dyDescent="0.2">
      <c r="A125" s="105" t="s">
        <v>60</v>
      </c>
      <c r="B125" s="105"/>
      <c r="C125" s="105"/>
      <c r="D125" s="105"/>
      <c r="E125" s="105"/>
      <c r="F125" s="105"/>
      <c r="G125" s="105"/>
      <c r="H125" s="105"/>
    </row>
    <row r="126" spans="1:8" x14ac:dyDescent="0.2">
      <c r="A126" s="106" t="s">
        <v>40</v>
      </c>
      <c r="B126" s="106" t="s">
        <v>37</v>
      </c>
      <c r="C126" s="106" t="s">
        <v>38</v>
      </c>
      <c r="D126" s="106" t="s">
        <v>41</v>
      </c>
      <c r="E126" s="106" t="s">
        <v>76</v>
      </c>
      <c r="F126" s="106"/>
      <c r="G126" s="106"/>
      <c r="H126" s="106"/>
    </row>
    <row r="127" spans="1:8" x14ac:dyDescent="0.2">
      <c r="A127" s="107">
        <v>2160</v>
      </c>
      <c r="B127" s="108" t="s">
        <v>152</v>
      </c>
      <c r="C127" s="109">
        <f>SUM(C128:C133)</f>
        <v>0</v>
      </c>
      <c r="D127" s="108"/>
      <c r="E127" s="108"/>
      <c r="F127" s="108"/>
      <c r="G127" s="108"/>
      <c r="H127" s="108"/>
    </row>
    <row r="128" spans="1:8" x14ac:dyDescent="0.2">
      <c r="A128" s="107">
        <v>2161</v>
      </c>
      <c r="B128" s="108" t="s">
        <v>153</v>
      </c>
      <c r="C128" s="109">
        <v>0</v>
      </c>
      <c r="D128" s="108"/>
      <c r="E128" s="108"/>
      <c r="F128" s="108"/>
      <c r="G128" s="108"/>
      <c r="H128" s="108"/>
    </row>
    <row r="129" spans="1:8" x14ac:dyDescent="0.2">
      <c r="A129" s="107">
        <v>2162</v>
      </c>
      <c r="B129" s="108" t="s">
        <v>154</v>
      </c>
      <c r="C129" s="109">
        <v>0</v>
      </c>
      <c r="D129" s="108"/>
      <c r="E129" s="108"/>
      <c r="F129" s="108"/>
      <c r="G129" s="108"/>
      <c r="H129" s="108"/>
    </row>
    <row r="130" spans="1:8" x14ac:dyDescent="0.2">
      <c r="A130" s="107">
        <v>2163</v>
      </c>
      <c r="B130" s="108" t="s">
        <v>155</v>
      </c>
      <c r="C130" s="109">
        <v>0</v>
      </c>
      <c r="D130" s="108"/>
      <c r="E130" s="108"/>
      <c r="F130" s="108"/>
      <c r="G130" s="108"/>
      <c r="H130" s="108"/>
    </row>
    <row r="131" spans="1:8" x14ac:dyDescent="0.2">
      <c r="A131" s="107">
        <v>2164</v>
      </c>
      <c r="B131" s="108" t="s">
        <v>156</v>
      </c>
      <c r="C131" s="109">
        <v>0</v>
      </c>
      <c r="D131" s="108"/>
      <c r="E131" s="108"/>
      <c r="F131" s="108"/>
      <c r="G131" s="108"/>
      <c r="H131" s="108"/>
    </row>
    <row r="132" spans="1:8" x14ac:dyDescent="0.2">
      <c r="A132" s="107">
        <v>2165</v>
      </c>
      <c r="B132" s="108" t="s">
        <v>157</v>
      </c>
      <c r="C132" s="109">
        <v>0</v>
      </c>
      <c r="D132" s="108"/>
      <c r="E132" s="108"/>
      <c r="F132" s="108"/>
      <c r="G132" s="108"/>
      <c r="H132" s="108"/>
    </row>
    <row r="133" spans="1:8" x14ac:dyDescent="0.2">
      <c r="A133" s="107">
        <v>2166</v>
      </c>
      <c r="B133" s="108" t="s">
        <v>158</v>
      </c>
      <c r="C133" s="109">
        <v>0</v>
      </c>
      <c r="D133" s="108"/>
      <c r="E133" s="108"/>
      <c r="F133" s="108"/>
      <c r="G133" s="108"/>
      <c r="H133" s="108"/>
    </row>
    <row r="134" spans="1:8" x14ac:dyDescent="0.2">
      <c r="A134" s="107">
        <v>2250</v>
      </c>
      <c r="B134" s="108" t="s">
        <v>159</v>
      </c>
      <c r="C134" s="109">
        <f>SUM(C135:C140)</f>
        <v>0</v>
      </c>
      <c r="D134" s="108"/>
      <c r="E134" s="108"/>
      <c r="F134" s="108"/>
      <c r="G134" s="108"/>
      <c r="H134" s="108"/>
    </row>
    <row r="135" spans="1:8" x14ac:dyDescent="0.2">
      <c r="A135" s="107">
        <v>2251</v>
      </c>
      <c r="B135" s="108" t="s">
        <v>160</v>
      </c>
      <c r="C135" s="109">
        <v>0</v>
      </c>
      <c r="D135" s="108"/>
      <c r="E135" s="108"/>
      <c r="F135" s="108"/>
      <c r="G135" s="108"/>
      <c r="H135" s="108"/>
    </row>
    <row r="136" spans="1:8" x14ac:dyDescent="0.2">
      <c r="A136" s="107">
        <v>2252</v>
      </c>
      <c r="B136" s="108" t="s">
        <v>161</v>
      </c>
      <c r="C136" s="109">
        <v>0</v>
      </c>
      <c r="D136" s="108"/>
      <c r="E136" s="108"/>
      <c r="F136" s="108"/>
      <c r="G136" s="108"/>
      <c r="H136" s="108"/>
    </row>
    <row r="137" spans="1:8" x14ac:dyDescent="0.2">
      <c r="A137" s="107">
        <v>2253</v>
      </c>
      <c r="B137" s="108" t="s">
        <v>162</v>
      </c>
      <c r="C137" s="109">
        <v>0</v>
      </c>
      <c r="D137" s="108"/>
      <c r="E137" s="108"/>
      <c r="F137" s="108"/>
      <c r="G137" s="108"/>
      <c r="H137" s="108"/>
    </row>
    <row r="138" spans="1:8" x14ac:dyDescent="0.2">
      <c r="A138" s="107">
        <v>2254</v>
      </c>
      <c r="B138" s="108" t="s">
        <v>163</v>
      </c>
      <c r="C138" s="109">
        <v>0</v>
      </c>
      <c r="D138" s="108"/>
      <c r="E138" s="108"/>
      <c r="F138" s="108"/>
      <c r="G138" s="108"/>
      <c r="H138" s="108"/>
    </row>
    <row r="139" spans="1:8" x14ac:dyDescent="0.2">
      <c r="A139" s="107">
        <v>2255</v>
      </c>
      <c r="B139" s="108" t="s">
        <v>164</v>
      </c>
      <c r="C139" s="109">
        <v>0</v>
      </c>
      <c r="D139" s="108"/>
      <c r="E139" s="108"/>
      <c r="F139" s="108"/>
      <c r="G139" s="108"/>
      <c r="H139" s="108"/>
    </row>
    <row r="140" spans="1:8" x14ac:dyDescent="0.2">
      <c r="A140" s="107">
        <v>2256</v>
      </c>
      <c r="B140" s="108" t="s">
        <v>165</v>
      </c>
      <c r="C140" s="109">
        <v>0</v>
      </c>
      <c r="D140" s="108"/>
      <c r="E140" s="108"/>
      <c r="F140" s="108"/>
      <c r="G140" s="108"/>
      <c r="H140" s="108"/>
    </row>
    <row r="142" spans="1:8" x14ac:dyDescent="0.2">
      <c r="A142" s="105" t="s">
        <v>471</v>
      </c>
      <c r="B142" s="105"/>
      <c r="C142" s="105"/>
      <c r="D142" s="105"/>
      <c r="E142" s="105"/>
      <c r="F142" s="105"/>
      <c r="G142" s="105"/>
      <c r="H142" s="105"/>
    </row>
    <row r="143" spans="1:8" x14ac:dyDescent="0.2">
      <c r="A143" s="111" t="s">
        <v>40</v>
      </c>
      <c r="B143" s="111" t="s">
        <v>37</v>
      </c>
      <c r="C143" s="111" t="s">
        <v>38</v>
      </c>
      <c r="D143" s="111" t="s">
        <v>41</v>
      </c>
      <c r="E143" s="111" t="s">
        <v>76</v>
      </c>
      <c r="F143" s="111"/>
      <c r="G143" s="111"/>
      <c r="H143" s="111"/>
    </row>
    <row r="144" spans="1:8" x14ac:dyDescent="0.2">
      <c r="A144" s="107">
        <v>2150</v>
      </c>
      <c r="B144" s="108" t="s">
        <v>472</v>
      </c>
      <c r="C144" s="109">
        <f>SUM(C145:C147)</f>
        <v>0</v>
      </c>
      <c r="D144" s="108"/>
      <c r="E144" s="108"/>
      <c r="F144" s="108"/>
      <c r="G144" s="108"/>
      <c r="H144" s="108"/>
    </row>
    <row r="145" spans="1:8" x14ac:dyDescent="0.2">
      <c r="A145" s="107">
        <v>2151</v>
      </c>
      <c r="B145" s="108" t="s">
        <v>473</v>
      </c>
      <c r="C145" s="109">
        <v>0</v>
      </c>
      <c r="D145" s="108"/>
      <c r="E145" s="108"/>
      <c r="F145" s="108"/>
      <c r="G145" s="108"/>
      <c r="H145" s="108"/>
    </row>
    <row r="146" spans="1:8" x14ac:dyDescent="0.2">
      <c r="A146" s="107">
        <v>2152</v>
      </c>
      <c r="B146" s="108" t="s">
        <v>474</v>
      </c>
      <c r="C146" s="109">
        <v>0</v>
      </c>
      <c r="D146" s="108"/>
      <c r="E146" s="108"/>
      <c r="F146" s="108"/>
      <c r="G146" s="108"/>
      <c r="H146" s="108"/>
    </row>
    <row r="147" spans="1:8" x14ac:dyDescent="0.2">
      <c r="A147" s="107">
        <v>2159</v>
      </c>
      <c r="B147" s="108" t="s">
        <v>166</v>
      </c>
      <c r="C147" s="109">
        <v>0</v>
      </c>
      <c r="D147" s="108"/>
      <c r="E147" s="108"/>
      <c r="F147" s="108"/>
      <c r="G147" s="108"/>
      <c r="H147" s="108"/>
    </row>
    <row r="148" spans="1:8" x14ac:dyDescent="0.2">
      <c r="A148" s="107">
        <v>2240</v>
      </c>
      <c r="B148" s="108" t="s">
        <v>168</v>
      </c>
      <c r="C148" s="109">
        <f>SUM(C149:C151)</f>
        <v>0</v>
      </c>
      <c r="D148" s="108"/>
      <c r="E148" s="108"/>
      <c r="F148" s="108"/>
      <c r="G148" s="108"/>
      <c r="H148" s="108"/>
    </row>
    <row r="149" spans="1:8" x14ac:dyDescent="0.2">
      <c r="A149" s="107">
        <v>2241</v>
      </c>
      <c r="B149" s="108" t="s">
        <v>169</v>
      </c>
      <c r="C149" s="109">
        <v>0</v>
      </c>
      <c r="D149" s="108"/>
      <c r="E149" s="108"/>
      <c r="F149" s="108"/>
      <c r="G149" s="108"/>
      <c r="H149" s="108"/>
    </row>
    <row r="150" spans="1:8" x14ac:dyDescent="0.2">
      <c r="A150" s="107">
        <v>2242</v>
      </c>
      <c r="B150" s="108" t="s">
        <v>170</v>
      </c>
      <c r="C150" s="109">
        <v>0</v>
      </c>
      <c r="D150" s="108"/>
      <c r="E150" s="108"/>
      <c r="F150" s="108"/>
      <c r="G150" s="108"/>
      <c r="H150" s="108"/>
    </row>
    <row r="151" spans="1:8" x14ac:dyDescent="0.2">
      <c r="A151" s="107">
        <v>2249</v>
      </c>
      <c r="B151" s="108" t="s">
        <v>171</v>
      </c>
      <c r="C151" s="109">
        <v>0</v>
      </c>
      <c r="D151" s="108"/>
      <c r="E151" s="108"/>
      <c r="F151" s="108"/>
      <c r="G151" s="108"/>
      <c r="H151" s="108"/>
    </row>
    <row r="153" spans="1:8" x14ac:dyDescent="0.2">
      <c r="A153" s="112" t="s">
        <v>475</v>
      </c>
      <c r="B153" s="112"/>
      <c r="C153" s="112"/>
      <c r="D153" s="112"/>
      <c r="E153" s="112"/>
    </row>
    <row r="154" spans="1:8" x14ac:dyDescent="0.2">
      <c r="A154" s="113" t="s">
        <v>40</v>
      </c>
      <c r="B154" s="113" t="s">
        <v>37</v>
      </c>
      <c r="C154" s="113" t="s">
        <v>38</v>
      </c>
      <c r="D154" s="114" t="s">
        <v>41</v>
      </c>
      <c r="E154" s="114" t="s">
        <v>76</v>
      </c>
    </row>
    <row r="155" spans="1:8" x14ac:dyDescent="0.2">
      <c r="A155" s="115">
        <v>2170</v>
      </c>
      <c r="B155" s="116" t="s">
        <v>476</v>
      </c>
      <c r="C155" s="117">
        <f>SUM(C156:C158)</f>
        <v>4762104.6500000004</v>
      </c>
      <c r="D155" s="116"/>
      <c r="E155" s="116"/>
    </row>
    <row r="156" spans="1:8" x14ac:dyDescent="0.2">
      <c r="A156" s="115">
        <v>2171</v>
      </c>
      <c r="B156" s="116" t="s">
        <v>477</v>
      </c>
      <c r="C156" s="117">
        <v>0</v>
      </c>
      <c r="D156" s="116"/>
      <c r="E156" s="116"/>
    </row>
    <row r="157" spans="1:8" x14ac:dyDescent="0.2">
      <c r="A157" s="115">
        <v>2172</v>
      </c>
      <c r="B157" s="116" t="s">
        <v>478</v>
      </c>
      <c r="C157" s="117">
        <v>0</v>
      </c>
      <c r="D157" s="116"/>
      <c r="E157" s="116"/>
    </row>
    <row r="158" spans="1:8" x14ac:dyDescent="0.2">
      <c r="A158" s="115">
        <v>2179</v>
      </c>
      <c r="B158" s="116" t="s">
        <v>479</v>
      </c>
      <c r="C158" s="117">
        <v>4762104.6500000004</v>
      </c>
      <c r="D158" s="116"/>
      <c r="E158" s="116"/>
    </row>
    <row r="159" spans="1:8" x14ac:dyDescent="0.2">
      <c r="A159" s="115">
        <v>2260</v>
      </c>
      <c r="B159" s="116" t="s">
        <v>480</v>
      </c>
      <c r="C159" s="117">
        <f>SUM(C160:C163)</f>
        <v>0</v>
      </c>
      <c r="D159" s="116"/>
      <c r="E159" s="116"/>
    </row>
    <row r="160" spans="1:8" x14ac:dyDescent="0.2">
      <c r="A160" s="115">
        <v>2261</v>
      </c>
      <c r="B160" s="116" t="s">
        <v>481</v>
      </c>
      <c r="C160" s="117">
        <v>0</v>
      </c>
      <c r="D160" s="116"/>
      <c r="E160" s="116"/>
    </row>
    <row r="161" spans="1:5" x14ac:dyDescent="0.2">
      <c r="A161" s="115">
        <v>2262</v>
      </c>
      <c r="B161" s="116" t="s">
        <v>482</v>
      </c>
      <c r="C161" s="117">
        <v>0</v>
      </c>
      <c r="D161" s="116"/>
      <c r="E161" s="116"/>
    </row>
    <row r="162" spans="1:5" x14ac:dyDescent="0.2">
      <c r="A162" s="115">
        <v>2263</v>
      </c>
      <c r="B162" s="116" t="s">
        <v>483</v>
      </c>
      <c r="C162" s="117">
        <v>0</v>
      </c>
      <c r="D162" s="116"/>
      <c r="E162" s="116"/>
    </row>
    <row r="163" spans="1:5" x14ac:dyDescent="0.2">
      <c r="A163" s="115">
        <v>2269</v>
      </c>
      <c r="B163" s="116" t="s">
        <v>484</v>
      </c>
      <c r="C163" s="117">
        <v>0</v>
      </c>
      <c r="D163" s="116"/>
      <c r="E163" s="116"/>
    </row>
    <row r="164" spans="1:5" x14ac:dyDescent="0.2">
      <c r="A164" s="56"/>
      <c r="B164" s="56"/>
      <c r="C164" s="56"/>
      <c r="D164" s="56"/>
      <c r="E164" s="56"/>
    </row>
    <row r="165" spans="1:5" x14ac:dyDescent="0.2">
      <c r="A165" s="112" t="s">
        <v>485</v>
      </c>
      <c r="B165" s="112"/>
      <c r="C165" s="112"/>
      <c r="D165" s="112"/>
      <c r="E165" s="112"/>
    </row>
    <row r="166" spans="1:5" x14ac:dyDescent="0.2">
      <c r="A166" s="113" t="s">
        <v>40</v>
      </c>
      <c r="B166" s="113" t="s">
        <v>37</v>
      </c>
      <c r="C166" s="113" t="s">
        <v>38</v>
      </c>
      <c r="D166" s="114" t="s">
        <v>41</v>
      </c>
      <c r="E166" s="114" t="s">
        <v>76</v>
      </c>
    </row>
    <row r="167" spans="1:5" x14ac:dyDescent="0.2">
      <c r="A167" s="115">
        <v>2190</v>
      </c>
      <c r="B167" s="116" t="s">
        <v>486</v>
      </c>
      <c r="C167" s="117">
        <f>SUM(C168:C170)</f>
        <v>2226.9299999999998</v>
      </c>
      <c r="D167" s="116"/>
      <c r="E167" s="116"/>
    </row>
    <row r="168" spans="1:5" x14ac:dyDescent="0.2">
      <c r="A168" s="115">
        <v>2191</v>
      </c>
      <c r="B168" s="116" t="s">
        <v>487</v>
      </c>
      <c r="C168" s="117">
        <v>2226.9299999999998</v>
      </c>
      <c r="D168" s="116"/>
      <c r="E168" s="116"/>
    </row>
    <row r="169" spans="1:5" x14ac:dyDescent="0.2">
      <c r="A169" s="115">
        <v>2192</v>
      </c>
      <c r="B169" s="116" t="s">
        <v>488</v>
      </c>
      <c r="C169" s="117">
        <v>0</v>
      </c>
      <c r="D169" s="116"/>
      <c r="E169" s="116"/>
    </row>
    <row r="170" spans="1:5" x14ac:dyDescent="0.2">
      <c r="A170" s="115">
        <v>2199</v>
      </c>
      <c r="B170" s="116" t="s">
        <v>167</v>
      </c>
      <c r="C170" s="117">
        <v>0</v>
      </c>
      <c r="D170" s="116"/>
      <c r="E170" s="116"/>
    </row>
    <row r="171" spans="1:5" x14ac:dyDescent="0.2">
      <c r="A171" s="56"/>
      <c r="B171" s="56"/>
      <c r="C171" s="56"/>
      <c r="D171" s="56"/>
      <c r="E171" s="56"/>
    </row>
    <row r="172" spans="1:5" x14ac:dyDescent="0.2">
      <c r="A172" s="56"/>
      <c r="B172" s="56"/>
      <c r="C172" s="56"/>
      <c r="D172" s="56"/>
      <c r="E172" s="56"/>
    </row>
    <row r="173" spans="1:5" x14ac:dyDescent="0.2">
      <c r="A173" s="56"/>
      <c r="B173" s="56" t="s">
        <v>430</v>
      </c>
      <c r="C173" s="56"/>
      <c r="D173" s="56"/>
      <c r="E173" s="56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31496062992125984" right="0.31496062992125984" top="0.35433070866141736" bottom="0.35433070866141736" header="0.31496062992125984" footer="0.31496062992125984"/>
  <pageSetup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1"/>
  <sheetViews>
    <sheetView tabSelected="1" workbookViewId="0">
      <selection activeCell="A13" sqref="A13:E29"/>
    </sheetView>
  </sheetViews>
  <sheetFormatPr baseColWidth="10" defaultColWidth="9.140625" defaultRowHeight="11.25" x14ac:dyDescent="0.2"/>
  <cols>
    <col min="1" max="1" width="10" style="18" customWidth="1"/>
    <col min="2" max="2" width="48.140625" style="18" customWidth="1"/>
    <col min="3" max="3" width="22.85546875" style="18" customWidth="1"/>
    <col min="4" max="5" width="16.7109375" style="18" customWidth="1"/>
    <col min="6" max="16384" width="9.140625" style="18"/>
  </cols>
  <sheetData>
    <row r="1" spans="1:5" ht="18.95" customHeight="1" x14ac:dyDescent="0.2">
      <c r="A1" s="73" t="s">
        <v>504</v>
      </c>
      <c r="B1" s="73"/>
      <c r="C1" s="73"/>
      <c r="D1" s="16" t="s">
        <v>413</v>
      </c>
      <c r="E1" s="17">
        <v>2025</v>
      </c>
    </row>
    <row r="2" spans="1:5" ht="18.95" customHeight="1" x14ac:dyDescent="0.2">
      <c r="A2" s="73" t="s">
        <v>419</v>
      </c>
      <c r="B2" s="73"/>
      <c r="C2" s="73"/>
      <c r="D2" s="16" t="s">
        <v>414</v>
      </c>
      <c r="E2" s="17" t="s">
        <v>416</v>
      </c>
    </row>
    <row r="3" spans="1:5" ht="18.95" customHeight="1" x14ac:dyDescent="0.2">
      <c r="A3" s="73" t="s">
        <v>506</v>
      </c>
      <c r="B3" s="73"/>
      <c r="C3" s="73"/>
      <c r="D3" s="16" t="s">
        <v>415</v>
      </c>
      <c r="E3" s="17">
        <v>1</v>
      </c>
    </row>
    <row r="4" spans="1:5" ht="18.95" customHeight="1" x14ac:dyDescent="0.2">
      <c r="A4" s="73" t="s">
        <v>429</v>
      </c>
      <c r="B4" s="73"/>
      <c r="C4" s="73"/>
      <c r="D4" s="16"/>
      <c r="E4" s="17"/>
    </row>
    <row r="5" spans="1:5" x14ac:dyDescent="0.2">
      <c r="A5" s="19" t="s">
        <v>65</v>
      </c>
      <c r="B5" s="20"/>
      <c r="C5" s="20"/>
      <c r="D5" s="20"/>
      <c r="E5" s="20"/>
    </row>
    <row r="7" spans="1:5" x14ac:dyDescent="0.2">
      <c r="A7" s="118" t="s">
        <v>61</v>
      </c>
      <c r="B7" s="118"/>
      <c r="C7" s="118"/>
      <c r="D7" s="118"/>
      <c r="E7" s="118"/>
    </row>
    <row r="8" spans="1:5" x14ac:dyDescent="0.2">
      <c r="A8" s="119" t="s">
        <v>40</v>
      </c>
      <c r="B8" s="119" t="s">
        <v>37</v>
      </c>
      <c r="C8" s="119" t="s">
        <v>38</v>
      </c>
      <c r="D8" s="119" t="s">
        <v>39</v>
      </c>
      <c r="E8" s="119" t="s">
        <v>41</v>
      </c>
    </row>
    <row r="9" spans="1:5" x14ac:dyDescent="0.2">
      <c r="A9" s="120">
        <v>3110</v>
      </c>
      <c r="B9" s="121" t="s">
        <v>202</v>
      </c>
      <c r="C9" s="122">
        <v>275149742.29000002</v>
      </c>
      <c r="D9" s="121"/>
      <c r="E9" s="121"/>
    </row>
    <row r="10" spans="1:5" x14ac:dyDescent="0.2">
      <c r="A10" s="120">
        <v>3120</v>
      </c>
      <c r="B10" s="121" t="s">
        <v>333</v>
      </c>
      <c r="C10" s="122">
        <v>2778887.22</v>
      </c>
      <c r="D10" s="121"/>
      <c r="E10" s="121"/>
    </row>
    <row r="11" spans="1:5" x14ac:dyDescent="0.2">
      <c r="A11" s="120">
        <v>3130</v>
      </c>
      <c r="B11" s="121" t="s">
        <v>334</v>
      </c>
      <c r="C11" s="122">
        <v>0</v>
      </c>
      <c r="D11" s="121"/>
      <c r="E11" s="121"/>
    </row>
    <row r="13" spans="1:5" x14ac:dyDescent="0.2">
      <c r="A13" s="118" t="s">
        <v>62</v>
      </c>
      <c r="B13" s="118"/>
      <c r="C13" s="118"/>
      <c r="D13" s="118"/>
      <c r="E13" s="118"/>
    </row>
    <row r="14" spans="1:5" x14ac:dyDescent="0.2">
      <c r="A14" s="119" t="s">
        <v>40</v>
      </c>
      <c r="B14" s="119" t="s">
        <v>37</v>
      </c>
      <c r="C14" s="119" t="s">
        <v>38</v>
      </c>
      <c r="D14" s="119" t="s">
        <v>335</v>
      </c>
      <c r="E14" s="119"/>
    </row>
    <row r="15" spans="1:5" x14ac:dyDescent="0.2">
      <c r="A15" s="120">
        <v>3210</v>
      </c>
      <c r="B15" s="121" t="s">
        <v>336</v>
      </c>
      <c r="C15" s="122">
        <v>32691567.949999999</v>
      </c>
      <c r="D15" s="121"/>
      <c r="E15" s="121"/>
    </row>
    <row r="16" spans="1:5" x14ac:dyDescent="0.2">
      <c r="A16" s="120">
        <v>3220</v>
      </c>
      <c r="B16" s="121" t="s">
        <v>337</v>
      </c>
      <c r="C16" s="122">
        <v>494595186.16000003</v>
      </c>
      <c r="D16" s="121"/>
      <c r="E16" s="121"/>
    </row>
    <row r="17" spans="1:5" x14ac:dyDescent="0.2">
      <c r="A17" s="120">
        <v>3230</v>
      </c>
      <c r="B17" s="121" t="s">
        <v>338</v>
      </c>
      <c r="C17" s="122">
        <f>SUM(C18:C21)</f>
        <v>5474</v>
      </c>
      <c r="D17" s="121"/>
      <c r="E17" s="121"/>
    </row>
    <row r="18" spans="1:5" x14ac:dyDescent="0.2">
      <c r="A18" s="120">
        <v>3231</v>
      </c>
      <c r="B18" s="121" t="s">
        <v>339</v>
      </c>
      <c r="C18" s="122">
        <v>5474</v>
      </c>
      <c r="D18" s="121"/>
      <c r="E18" s="121"/>
    </row>
    <row r="19" spans="1:5" x14ac:dyDescent="0.2">
      <c r="A19" s="120">
        <v>3232</v>
      </c>
      <c r="B19" s="121" t="s">
        <v>340</v>
      </c>
      <c r="C19" s="122">
        <v>0</v>
      </c>
      <c r="D19" s="121"/>
      <c r="E19" s="121"/>
    </row>
    <row r="20" spans="1:5" x14ac:dyDescent="0.2">
      <c r="A20" s="120">
        <v>3233</v>
      </c>
      <c r="B20" s="121" t="s">
        <v>341</v>
      </c>
      <c r="C20" s="122">
        <v>0</v>
      </c>
      <c r="D20" s="121"/>
      <c r="E20" s="121"/>
    </row>
    <row r="21" spans="1:5" x14ac:dyDescent="0.2">
      <c r="A21" s="120">
        <v>3239</v>
      </c>
      <c r="B21" s="121" t="s">
        <v>342</v>
      </c>
      <c r="C21" s="122">
        <v>0</v>
      </c>
      <c r="D21" s="121"/>
      <c r="E21" s="121"/>
    </row>
    <row r="22" spans="1:5" x14ac:dyDescent="0.2">
      <c r="A22" s="120">
        <v>3240</v>
      </c>
      <c r="B22" s="121" t="s">
        <v>343</v>
      </c>
      <c r="C22" s="122">
        <f>SUM(C23:C25)</f>
        <v>0</v>
      </c>
      <c r="D22" s="121"/>
      <c r="E22" s="121"/>
    </row>
    <row r="23" spans="1:5" x14ac:dyDescent="0.2">
      <c r="A23" s="120">
        <v>3241</v>
      </c>
      <c r="B23" s="121" t="s">
        <v>344</v>
      </c>
      <c r="C23" s="122">
        <v>0</v>
      </c>
      <c r="D23" s="121"/>
      <c r="E23" s="121"/>
    </row>
    <row r="24" spans="1:5" x14ac:dyDescent="0.2">
      <c r="A24" s="120">
        <v>3242</v>
      </c>
      <c r="B24" s="121" t="s">
        <v>345</v>
      </c>
      <c r="C24" s="122">
        <v>0</v>
      </c>
      <c r="D24" s="121"/>
      <c r="E24" s="121"/>
    </row>
    <row r="25" spans="1:5" x14ac:dyDescent="0.2">
      <c r="A25" s="120">
        <v>3243</v>
      </c>
      <c r="B25" s="121" t="s">
        <v>346</v>
      </c>
      <c r="C25" s="122">
        <v>0</v>
      </c>
      <c r="D25" s="121"/>
      <c r="E25" s="121"/>
    </row>
    <row r="26" spans="1:5" x14ac:dyDescent="0.2">
      <c r="A26" s="120">
        <v>3250</v>
      </c>
      <c r="B26" s="121" t="s">
        <v>347</v>
      </c>
      <c r="C26" s="122">
        <f>SUM(C27:C28)</f>
        <v>0</v>
      </c>
      <c r="D26" s="121"/>
      <c r="E26" s="121"/>
    </row>
    <row r="27" spans="1:5" x14ac:dyDescent="0.2">
      <c r="A27" s="120">
        <v>3251</v>
      </c>
      <c r="B27" s="121" t="s">
        <v>348</v>
      </c>
      <c r="C27" s="122">
        <v>0</v>
      </c>
      <c r="D27" s="121"/>
      <c r="E27" s="121"/>
    </row>
    <row r="28" spans="1:5" x14ac:dyDescent="0.2">
      <c r="A28" s="120">
        <v>3252</v>
      </c>
      <c r="B28" s="121" t="s">
        <v>349</v>
      </c>
      <c r="C28" s="122">
        <v>0</v>
      </c>
      <c r="D28" s="121"/>
      <c r="E28" s="121"/>
    </row>
    <row r="29" spans="1:5" x14ac:dyDescent="0.2">
      <c r="A29" s="123">
        <v>3253</v>
      </c>
      <c r="B29" s="124" t="s">
        <v>505</v>
      </c>
      <c r="C29" s="122">
        <v>0</v>
      </c>
      <c r="D29" s="121"/>
      <c r="E29" s="121"/>
    </row>
    <row r="31" spans="1:5" x14ac:dyDescent="0.2">
      <c r="B31" s="18" t="s">
        <v>430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63"/>
  <sheetViews>
    <sheetView topLeftCell="A30" zoomScale="130" zoomScaleNormal="130" workbookViewId="0">
      <selection activeCell="E45" sqref="E45"/>
    </sheetView>
  </sheetViews>
  <sheetFormatPr baseColWidth="10" defaultColWidth="9.140625" defaultRowHeight="11.25" x14ac:dyDescent="0.2"/>
  <cols>
    <col min="1" max="1" width="10" style="18" customWidth="1"/>
    <col min="2" max="2" width="72.85546875" style="18" bestFit="1" customWidth="1"/>
    <col min="3" max="4" width="11.85546875" style="18" bestFit="1" customWidth="1"/>
    <col min="5" max="5" width="9.28515625" style="18" bestFit="1" customWidth="1"/>
    <col min="6" max="16384" width="9.140625" style="18"/>
  </cols>
  <sheetData>
    <row r="1" spans="1:5" s="21" customFormat="1" ht="18.95" customHeight="1" x14ac:dyDescent="0.25">
      <c r="A1" s="73" t="s">
        <v>504</v>
      </c>
      <c r="B1" s="73"/>
      <c r="C1" s="73"/>
      <c r="D1" s="16" t="s">
        <v>413</v>
      </c>
      <c r="E1" s="17">
        <v>2025</v>
      </c>
    </row>
    <row r="2" spans="1:5" s="21" customFormat="1" ht="18.95" customHeight="1" x14ac:dyDescent="0.25">
      <c r="A2" s="73" t="s">
        <v>420</v>
      </c>
      <c r="B2" s="73"/>
      <c r="C2" s="73"/>
      <c r="D2" s="16" t="s">
        <v>414</v>
      </c>
      <c r="E2" s="17" t="s">
        <v>416</v>
      </c>
    </row>
    <row r="3" spans="1:5" s="21" customFormat="1" ht="18.95" customHeight="1" x14ac:dyDescent="0.25">
      <c r="A3" s="73" t="s">
        <v>506</v>
      </c>
      <c r="B3" s="73"/>
      <c r="C3" s="73"/>
      <c r="D3" s="16" t="s">
        <v>415</v>
      </c>
      <c r="E3" s="17">
        <v>1</v>
      </c>
    </row>
    <row r="4" spans="1:5" s="21" customFormat="1" ht="18.95" customHeight="1" x14ac:dyDescent="0.25">
      <c r="A4" s="73" t="s">
        <v>429</v>
      </c>
      <c r="B4" s="73"/>
      <c r="C4" s="73"/>
      <c r="D4" s="16"/>
      <c r="E4" s="17"/>
    </row>
    <row r="5" spans="1:5" x14ac:dyDescent="0.2">
      <c r="A5" s="19" t="s">
        <v>65</v>
      </c>
      <c r="B5" s="20"/>
      <c r="C5" s="20"/>
      <c r="D5" s="20"/>
      <c r="E5" s="20"/>
    </row>
    <row r="7" spans="1:5" x14ac:dyDescent="0.2">
      <c r="A7" s="118" t="s">
        <v>495</v>
      </c>
      <c r="B7" s="118"/>
      <c r="C7" s="118"/>
      <c r="D7" s="118"/>
      <c r="E7" s="58"/>
    </row>
    <row r="8" spans="1:5" x14ac:dyDescent="0.2">
      <c r="A8" s="119" t="s">
        <v>40</v>
      </c>
      <c r="B8" s="119" t="s">
        <v>37</v>
      </c>
      <c r="C8" s="125">
        <v>2025</v>
      </c>
      <c r="D8" s="125">
        <v>2024</v>
      </c>
      <c r="E8" s="59"/>
    </row>
    <row r="9" spans="1:5" x14ac:dyDescent="0.2">
      <c r="A9" s="120">
        <v>1111</v>
      </c>
      <c r="B9" s="121" t="s">
        <v>350</v>
      </c>
      <c r="C9" s="122">
        <v>3575269.2</v>
      </c>
      <c r="D9" s="122">
        <v>3111096.61</v>
      </c>
    </row>
    <row r="10" spans="1:5" x14ac:dyDescent="0.2">
      <c r="A10" s="120">
        <v>1112</v>
      </c>
      <c r="B10" s="121" t="s">
        <v>351</v>
      </c>
      <c r="C10" s="122">
        <v>13282569.970000001</v>
      </c>
      <c r="D10" s="122">
        <v>15362580.91</v>
      </c>
    </row>
    <row r="11" spans="1:5" x14ac:dyDescent="0.2">
      <c r="A11" s="120">
        <v>1113</v>
      </c>
      <c r="B11" s="121" t="s">
        <v>352</v>
      </c>
      <c r="C11" s="122">
        <v>0</v>
      </c>
      <c r="D11" s="122">
        <v>0</v>
      </c>
    </row>
    <row r="12" spans="1:5" x14ac:dyDescent="0.2">
      <c r="A12" s="120">
        <v>1114</v>
      </c>
      <c r="B12" s="121" t="s">
        <v>66</v>
      </c>
      <c r="C12" s="122">
        <v>294070848.95999998</v>
      </c>
      <c r="D12" s="122">
        <v>264588583.58000001</v>
      </c>
    </row>
    <row r="13" spans="1:5" x14ac:dyDescent="0.2">
      <c r="A13" s="120">
        <v>1115</v>
      </c>
      <c r="B13" s="121" t="s">
        <v>67</v>
      </c>
      <c r="C13" s="122">
        <v>0</v>
      </c>
      <c r="D13" s="122">
        <v>0</v>
      </c>
    </row>
    <row r="14" spans="1:5" x14ac:dyDescent="0.2">
      <c r="A14" s="120">
        <v>1116</v>
      </c>
      <c r="B14" s="121" t="s">
        <v>353</v>
      </c>
      <c r="C14" s="122">
        <v>0</v>
      </c>
      <c r="D14" s="122">
        <v>0</v>
      </c>
    </row>
    <row r="15" spans="1:5" x14ac:dyDescent="0.2">
      <c r="A15" s="120">
        <v>1119</v>
      </c>
      <c r="B15" s="121" t="s">
        <v>354</v>
      </c>
      <c r="C15" s="122">
        <v>0</v>
      </c>
      <c r="D15" s="122">
        <v>0</v>
      </c>
    </row>
    <row r="16" spans="1:5" x14ac:dyDescent="0.2">
      <c r="A16" s="126">
        <v>1110</v>
      </c>
      <c r="B16" s="127" t="s">
        <v>431</v>
      </c>
      <c r="C16" s="128">
        <f>SUM(C9:C15)</f>
        <v>310928688.13</v>
      </c>
      <c r="D16" s="128">
        <f>SUM(D9:D15)</f>
        <v>283062261.10000002</v>
      </c>
    </row>
    <row r="19" spans="1:4" x14ac:dyDescent="0.2">
      <c r="A19" s="118" t="s">
        <v>496</v>
      </c>
      <c r="B19" s="118"/>
      <c r="C19" s="118"/>
      <c r="D19" s="118"/>
    </row>
    <row r="20" spans="1:4" x14ac:dyDescent="0.2">
      <c r="A20" s="119" t="s">
        <v>40</v>
      </c>
      <c r="B20" s="119" t="s">
        <v>37</v>
      </c>
      <c r="C20" s="125">
        <v>2025</v>
      </c>
      <c r="D20" s="125">
        <v>2024</v>
      </c>
    </row>
    <row r="21" spans="1:4" x14ac:dyDescent="0.2">
      <c r="A21" s="126">
        <v>1230</v>
      </c>
      <c r="B21" s="127" t="s">
        <v>98</v>
      </c>
      <c r="C21" s="128">
        <f>SUM(C22:C28)</f>
        <v>8626864.6999999993</v>
      </c>
      <c r="D21" s="128">
        <f>SUM(D22:D28)</f>
        <v>64162708.710000001</v>
      </c>
    </row>
    <row r="22" spans="1:4" x14ac:dyDescent="0.2">
      <c r="A22" s="120">
        <v>1231</v>
      </c>
      <c r="B22" s="121" t="s">
        <v>99</v>
      </c>
      <c r="C22" s="122">
        <v>0</v>
      </c>
      <c r="D22" s="122">
        <v>0</v>
      </c>
    </row>
    <row r="23" spans="1:4" x14ac:dyDescent="0.2">
      <c r="A23" s="120">
        <v>1232</v>
      </c>
      <c r="B23" s="121" t="s">
        <v>100</v>
      </c>
      <c r="C23" s="122">
        <v>0</v>
      </c>
      <c r="D23" s="122">
        <v>0</v>
      </c>
    </row>
    <row r="24" spans="1:4" x14ac:dyDescent="0.2">
      <c r="A24" s="120">
        <v>1233</v>
      </c>
      <c r="B24" s="121" t="s">
        <v>101</v>
      </c>
      <c r="C24" s="122">
        <v>0</v>
      </c>
      <c r="D24" s="122">
        <v>0</v>
      </c>
    </row>
    <row r="25" spans="1:4" x14ac:dyDescent="0.2">
      <c r="A25" s="120">
        <v>1234</v>
      </c>
      <c r="B25" s="121" t="s">
        <v>102</v>
      </c>
      <c r="C25" s="122">
        <v>0</v>
      </c>
      <c r="D25" s="122">
        <v>0</v>
      </c>
    </row>
    <row r="26" spans="1:4" x14ac:dyDescent="0.2">
      <c r="A26" s="120">
        <v>1235</v>
      </c>
      <c r="B26" s="121" t="s">
        <v>103</v>
      </c>
      <c r="C26" s="122">
        <v>7034754.3499999996</v>
      </c>
      <c r="D26" s="122">
        <v>55712624.060000002</v>
      </c>
    </row>
    <row r="27" spans="1:4" x14ac:dyDescent="0.2">
      <c r="A27" s="120">
        <v>1236</v>
      </c>
      <c r="B27" s="121" t="s">
        <v>104</v>
      </c>
      <c r="C27" s="122">
        <v>1592110.35</v>
      </c>
      <c r="D27" s="122">
        <v>8450084.6500000004</v>
      </c>
    </row>
    <row r="28" spans="1:4" x14ac:dyDescent="0.2">
      <c r="A28" s="120">
        <v>1239</v>
      </c>
      <c r="B28" s="121" t="s">
        <v>105</v>
      </c>
      <c r="C28" s="122">
        <v>0</v>
      </c>
      <c r="D28" s="122">
        <v>0</v>
      </c>
    </row>
    <row r="29" spans="1:4" x14ac:dyDescent="0.2">
      <c r="A29" s="126">
        <v>1240</v>
      </c>
      <c r="B29" s="127" t="s">
        <v>106</v>
      </c>
      <c r="C29" s="128">
        <f>SUM(C30:C37)</f>
        <v>404835.63</v>
      </c>
      <c r="D29" s="128">
        <f>SUM(D30:D37)</f>
        <v>32219386.239999995</v>
      </c>
    </row>
    <row r="30" spans="1:4" x14ac:dyDescent="0.2">
      <c r="A30" s="120">
        <v>1241</v>
      </c>
      <c r="B30" s="121" t="s">
        <v>107</v>
      </c>
      <c r="C30" s="122">
        <v>0</v>
      </c>
      <c r="D30" s="122">
        <v>1115518.22</v>
      </c>
    </row>
    <row r="31" spans="1:4" x14ac:dyDescent="0.2">
      <c r="A31" s="120">
        <v>1242</v>
      </c>
      <c r="B31" s="121" t="s">
        <v>108</v>
      </c>
      <c r="C31" s="122">
        <v>0</v>
      </c>
      <c r="D31" s="122">
        <v>19380</v>
      </c>
    </row>
    <row r="32" spans="1:4" x14ac:dyDescent="0.2">
      <c r="A32" s="120">
        <v>1243</v>
      </c>
      <c r="B32" s="121" t="s">
        <v>109</v>
      </c>
      <c r="C32" s="122">
        <v>0</v>
      </c>
      <c r="D32" s="122">
        <v>13903.43</v>
      </c>
    </row>
    <row r="33" spans="1:5" x14ac:dyDescent="0.2">
      <c r="A33" s="120">
        <v>1244</v>
      </c>
      <c r="B33" s="121" t="s">
        <v>110</v>
      </c>
      <c r="C33" s="122">
        <v>0</v>
      </c>
      <c r="D33" s="122">
        <v>20699389.649999999</v>
      </c>
    </row>
    <row r="34" spans="1:5" x14ac:dyDescent="0.2">
      <c r="A34" s="120">
        <v>1245</v>
      </c>
      <c r="B34" s="121" t="s">
        <v>111</v>
      </c>
      <c r="C34" s="122">
        <v>0</v>
      </c>
      <c r="D34" s="122">
        <v>0</v>
      </c>
    </row>
    <row r="35" spans="1:5" x14ac:dyDescent="0.2">
      <c r="A35" s="120">
        <v>1246</v>
      </c>
      <c r="B35" s="121" t="s">
        <v>112</v>
      </c>
      <c r="C35" s="122">
        <v>404835.63</v>
      </c>
      <c r="D35" s="122">
        <v>10371194.939999999</v>
      </c>
    </row>
    <row r="36" spans="1:5" x14ac:dyDescent="0.2">
      <c r="A36" s="120">
        <v>1247</v>
      </c>
      <c r="B36" s="121" t="s">
        <v>113</v>
      </c>
      <c r="C36" s="122">
        <v>0</v>
      </c>
      <c r="D36" s="122">
        <v>0</v>
      </c>
    </row>
    <row r="37" spans="1:5" x14ac:dyDescent="0.2">
      <c r="A37" s="120">
        <v>1248</v>
      </c>
      <c r="B37" s="121" t="s">
        <v>114</v>
      </c>
      <c r="C37" s="122">
        <v>0</v>
      </c>
      <c r="D37" s="122">
        <v>0</v>
      </c>
    </row>
    <row r="38" spans="1:5" x14ac:dyDescent="0.2">
      <c r="A38" s="129">
        <v>1250</v>
      </c>
      <c r="B38" s="130" t="s">
        <v>116</v>
      </c>
      <c r="C38" s="131">
        <f>SUM(C39:C43)</f>
        <v>0</v>
      </c>
      <c r="D38" s="131">
        <f>SUM(D39:D43)</f>
        <v>411235.72</v>
      </c>
    </row>
    <row r="39" spans="1:5" x14ac:dyDescent="0.2">
      <c r="A39" s="132">
        <v>1251</v>
      </c>
      <c r="B39" s="133" t="s">
        <v>117</v>
      </c>
      <c r="C39" s="134">
        <v>0</v>
      </c>
      <c r="D39" s="134">
        <v>366890.72</v>
      </c>
    </row>
    <row r="40" spans="1:5" x14ac:dyDescent="0.2">
      <c r="A40" s="132">
        <v>1252</v>
      </c>
      <c r="B40" s="133" t="s">
        <v>118</v>
      </c>
      <c r="C40" s="134">
        <v>0</v>
      </c>
      <c r="D40" s="134">
        <v>0</v>
      </c>
    </row>
    <row r="41" spans="1:5" x14ac:dyDescent="0.2">
      <c r="A41" s="132">
        <v>1253</v>
      </c>
      <c r="B41" s="133" t="s">
        <v>119</v>
      </c>
      <c r="C41" s="134">
        <v>0</v>
      </c>
      <c r="D41" s="134">
        <v>0</v>
      </c>
    </row>
    <row r="42" spans="1:5" x14ac:dyDescent="0.2">
      <c r="A42" s="132">
        <v>1254</v>
      </c>
      <c r="B42" s="133" t="s">
        <v>120</v>
      </c>
      <c r="C42" s="134">
        <v>0</v>
      </c>
      <c r="D42" s="134">
        <v>44345</v>
      </c>
    </row>
    <row r="43" spans="1:5" x14ac:dyDescent="0.2">
      <c r="A43" s="132">
        <v>1259</v>
      </c>
      <c r="B43" s="133" t="s">
        <v>121</v>
      </c>
      <c r="C43" s="134">
        <v>0</v>
      </c>
      <c r="D43" s="134">
        <v>0</v>
      </c>
    </row>
    <row r="44" spans="1:5" x14ac:dyDescent="0.2">
      <c r="A44" s="121"/>
      <c r="B44" s="135" t="s">
        <v>432</v>
      </c>
      <c r="C44" s="128">
        <f>C21+C29+C38</f>
        <v>9031700.3300000001</v>
      </c>
      <c r="D44" s="128">
        <f>D21+D29+D38</f>
        <v>96793330.669999987</v>
      </c>
    </row>
    <row r="45" spans="1:5" x14ac:dyDescent="0.2">
      <c r="A45" s="136"/>
      <c r="B45" s="137"/>
      <c r="C45" s="138"/>
      <c r="D45" s="138"/>
    </row>
    <row r="46" spans="1:5" x14ac:dyDescent="0.2">
      <c r="A46" s="136"/>
      <c r="B46" s="137"/>
      <c r="C46" s="138"/>
      <c r="D46" s="138"/>
    </row>
    <row r="48" spans="1:5" x14ac:dyDescent="0.2">
      <c r="A48" s="118" t="s">
        <v>497</v>
      </c>
      <c r="B48" s="118"/>
      <c r="C48" s="118"/>
      <c r="D48" s="118"/>
      <c r="E48" s="58"/>
    </row>
    <row r="49" spans="1:5" x14ac:dyDescent="0.2">
      <c r="A49" s="119" t="s">
        <v>40</v>
      </c>
      <c r="B49" s="119" t="s">
        <v>37</v>
      </c>
      <c r="C49" s="125">
        <v>2025</v>
      </c>
      <c r="D49" s="125">
        <v>2024</v>
      </c>
      <c r="E49" s="59"/>
    </row>
    <row r="50" spans="1:5" x14ac:dyDescent="0.2">
      <c r="A50" s="126">
        <v>3210</v>
      </c>
      <c r="B50" s="127" t="s">
        <v>433</v>
      </c>
      <c r="C50" s="128">
        <v>32691567.949999999</v>
      </c>
      <c r="D50" s="128">
        <v>98036550.579999998</v>
      </c>
    </row>
    <row r="51" spans="1:5" x14ac:dyDescent="0.2">
      <c r="A51" s="120"/>
      <c r="B51" s="135" t="s">
        <v>423</v>
      </c>
      <c r="C51" s="128">
        <f>C56+C68+C96+C99+C52</f>
        <v>2493181.9300000002</v>
      </c>
      <c r="D51" s="128">
        <f>D56+D68+D96+D99+D52</f>
        <v>43152361.599999994</v>
      </c>
    </row>
    <row r="52" spans="1:5" x14ac:dyDescent="0.2">
      <c r="A52" s="139">
        <v>5100</v>
      </c>
      <c r="B52" s="140" t="s">
        <v>227</v>
      </c>
      <c r="C52" s="141">
        <f>SUM(C55+C53)</f>
        <v>0</v>
      </c>
      <c r="D52" s="141">
        <f>SUM(D55+D53)</f>
        <v>0</v>
      </c>
    </row>
    <row r="53" spans="1:5" x14ac:dyDescent="0.2">
      <c r="A53" s="142">
        <v>5120</v>
      </c>
      <c r="B53" s="143" t="s">
        <v>94</v>
      </c>
      <c r="C53" s="144">
        <f>C54</f>
        <v>0</v>
      </c>
      <c r="D53" s="144">
        <f>D54</f>
        <v>0</v>
      </c>
    </row>
    <row r="54" spans="1:5" x14ac:dyDescent="0.2">
      <c r="A54" s="115">
        <v>5120</v>
      </c>
      <c r="B54" s="145" t="s">
        <v>94</v>
      </c>
      <c r="C54" s="117">
        <v>0</v>
      </c>
      <c r="D54" s="117">
        <v>0</v>
      </c>
    </row>
    <row r="55" spans="1:5" x14ac:dyDescent="0.2">
      <c r="A55" s="146">
        <v>5130</v>
      </c>
      <c r="B55" s="147" t="s">
        <v>452</v>
      </c>
      <c r="C55" s="148">
        <v>0</v>
      </c>
      <c r="D55" s="148">
        <v>0</v>
      </c>
    </row>
    <row r="56" spans="1:5" x14ac:dyDescent="0.2">
      <c r="A56" s="126">
        <v>5400</v>
      </c>
      <c r="B56" s="127" t="s">
        <v>292</v>
      </c>
      <c r="C56" s="128">
        <f>C57+C59+C61+C63+C65</f>
        <v>0</v>
      </c>
      <c r="D56" s="128">
        <f>D57+D59+D61+D63+D65</f>
        <v>0</v>
      </c>
    </row>
    <row r="57" spans="1:5" x14ac:dyDescent="0.2">
      <c r="A57" s="120">
        <v>5410</v>
      </c>
      <c r="B57" s="121" t="s">
        <v>424</v>
      </c>
      <c r="C57" s="122">
        <f>C58</f>
        <v>0</v>
      </c>
      <c r="D57" s="122">
        <f>D58</f>
        <v>0</v>
      </c>
    </row>
    <row r="58" spans="1:5" x14ac:dyDescent="0.2">
      <c r="A58" s="120">
        <v>5411</v>
      </c>
      <c r="B58" s="121" t="s">
        <v>294</v>
      </c>
      <c r="C58" s="122">
        <v>0</v>
      </c>
      <c r="D58" s="122">
        <v>0</v>
      </c>
    </row>
    <row r="59" spans="1:5" x14ac:dyDescent="0.2">
      <c r="A59" s="120">
        <v>5420</v>
      </c>
      <c r="B59" s="121" t="s">
        <v>425</v>
      </c>
      <c r="C59" s="122">
        <f>C60</f>
        <v>0</v>
      </c>
      <c r="D59" s="122">
        <f>D60</f>
        <v>0</v>
      </c>
    </row>
    <row r="60" spans="1:5" x14ac:dyDescent="0.2">
      <c r="A60" s="120">
        <v>5421</v>
      </c>
      <c r="B60" s="121" t="s">
        <v>297</v>
      </c>
      <c r="C60" s="122">
        <v>0</v>
      </c>
      <c r="D60" s="122">
        <v>0</v>
      </c>
    </row>
    <row r="61" spans="1:5" x14ac:dyDescent="0.2">
      <c r="A61" s="120">
        <v>5430</v>
      </c>
      <c r="B61" s="121" t="s">
        <v>426</v>
      </c>
      <c r="C61" s="122">
        <f>C62</f>
        <v>0</v>
      </c>
      <c r="D61" s="122">
        <f>D62</f>
        <v>0</v>
      </c>
    </row>
    <row r="62" spans="1:5" x14ac:dyDescent="0.2">
      <c r="A62" s="120">
        <v>5431</v>
      </c>
      <c r="B62" s="121" t="s">
        <v>300</v>
      </c>
      <c r="C62" s="122">
        <v>0</v>
      </c>
      <c r="D62" s="122">
        <v>0</v>
      </c>
    </row>
    <row r="63" spans="1:5" x14ac:dyDescent="0.2">
      <c r="A63" s="120">
        <v>5440</v>
      </c>
      <c r="B63" s="121" t="s">
        <v>427</v>
      </c>
      <c r="C63" s="122">
        <f>C64</f>
        <v>0</v>
      </c>
      <c r="D63" s="122">
        <f>D64</f>
        <v>0</v>
      </c>
    </row>
    <row r="64" spans="1:5" x14ac:dyDescent="0.2">
      <c r="A64" s="120">
        <v>5441</v>
      </c>
      <c r="B64" s="121" t="s">
        <v>427</v>
      </c>
      <c r="C64" s="122">
        <v>0</v>
      </c>
      <c r="D64" s="122">
        <v>0</v>
      </c>
    </row>
    <row r="65" spans="1:4" x14ac:dyDescent="0.2">
      <c r="A65" s="120">
        <v>5450</v>
      </c>
      <c r="B65" s="121" t="s">
        <v>428</v>
      </c>
      <c r="C65" s="122">
        <f>SUM(C66:C67)</f>
        <v>0</v>
      </c>
      <c r="D65" s="122">
        <f>SUM(D66:D67)</f>
        <v>0</v>
      </c>
    </row>
    <row r="66" spans="1:4" x14ac:dyDescent="0.2">
      <c r="A66" s="120">
        <v>5451</v>
      </c>
      <c r="B66" s="121" t="s">
        <v>304</v>
      </c>
      <c r="C66" s="122">
        <v>0</v>
      </c>
      <c r="D66" s="122">
        <v>0</v>
      </c>
    </row>
    <row r="67" spans="1:4" x14ac:dyDescent="0.2">
      <c r="A67" s="120">
        <v>5452</v>
      </c>
      <c r="B67" s="121" t="s">
        <v>305</v>
      </c>
      <c r="C67" s="122">
        <v>0</v>
      </c>
      <c r="D67" s="122">
        <v>0</v>
      </c>
    </row>
    <row r="68" spans="1:4" x14ac:dyDescent="0.2">
      <c r="A68" s="126">
        <v>5500</v>
      </c>
      <c r="B68" s="127" t="s">
        <v>306</v>
      </c>
      <c r="C68" s="128">
        <f>C69+C78+C81+C87</f>
        <v>5.0199999999999996</v>
      </c>
      <c r="D68" s="128">
        <f>D69+D78+D81+D87</f>
        <v>37279100.379999995</v>
      </c>
    </row>
    <row r="69" spans="1:4" x14ac:dyDescent="0.2">
      <c r="A69" s="120">
        <v>5510</v>
      </c>
      <c r="B69" s="121" t="s">
        <v>307</v>
      </c>
      <c r="C69" s="122">
        <f>SUM(C70:C77)</f>
        <v>0</v>
      </c>
      <c r="D69" s="122">
        <f>SUM(D70:D77)</f>
        <v>37279075.189999998</v>
      </c>
    </row>
    <row r="70" spans="1:4" x14ac:dyDescent="0.2">
      <c r="A70" s="120">
        <v>5511</v>
      </c>
      <c r="B70" s="121" t="s">
        <v>308</v>
      </c>
      <c r="C70" s="122">
        <v>0</v>
      </c>
      <c r="D70" s="122">
        <v>0</v>
      </c>
    </row>
    <row r="71" spans="1:4" x14ac:dyDescent="0.2">
      <c r="A71" s="120">
        <v>5512</v>
      </c>
      <c r="B71" s="121" t="s">
        <v>309</v>
      </c>
      <c r="C71" s="122">
        <v>0</v>
      </c>
      <c r="D71" s="122">
        <v>0</v>
      </c>
    </row>
    <row r="72" spans="1:4" x14ac:dyDescent="0.2">
      <c r="A72" s="120">
        <v>5513</v>
      </c>
      <c r="B72" s="121" t="s">
        <v>310</v>
      </c>
      <c r="C72" s="122">
        <v>0</v>
      </c>
      <c r="D72" s="122">
        <v>20026700.989999998</v>
      </c>
    </row>
    <row r="73" spans="1:4" x14ac:dyDescent="0.2">
      <c r="A73" s="120">
        <v>5514</v>
      </c>
      <c r="B73" s="121" t="s">
        <v>311</v>
      </c>
      <c r="C73" s="122">
        <v>0</v>
      </c>
      <c r="D73" s="122">
        <v>0</v>
      </c>
    </row>
    <row r="74" spans="1:4" x14ac:dyDescent="0.2">
      <c r="A74" s="120">
        <v>5515</v>
      </c>
      <c r="B74" s="121" t="s">
        <v>312</v>
      </c>
      <c r="C74" s="122">
        <v>0</v>
      </c>
      <c r="D74" s="122">
        <v>17022632.859999999</v>
      </c>
    </row>
    <row r="75" spans="1:4" x14ac:dyDescent="0.2">
      <c r="A75" s="120">
        <v>5516</v>
      </c>
      <c r="B75" s="121" t="s">
        <v>313</v>
      </c>
      <c r="C75" s="122">
        <v>0</v>
      </c>
      <c r="D75" s="122">
        <v>0</v>
      </c>
    </row>
    <row r="76" spans="1:4" x14ac:dyDescent="0.2">
      <c r="A76" s="120">
        <v>5517</v>
      </c>
      <c r="B76" s="121" t="s">
        <v>314</v>
      </c>
      <c r="C76" s="122">
        <v>0</v>
      </c>
      <c r="D76" s="122">
        <v>229741.34</v>
      </c>
    </row>
    <row r="77" spans="1:4" x14ac:dyDescent="0.2">
      <c r="A77" s="120">
        <v>5518</v>
      </c>
      <c r="B77" s="121" t="s">
        <v>34</v>
      </c>
      <c r="C77" s="122">
        <v>0</v>
      </c>
      <c r="D77" s="122">
        <v>0</v>
      </c>
    </row>
    <row r="78" spans="1:4" x14ac:dyDescent="0.2">
      <c r="A78" s="120">
        <v>5520</v>
      </c>
      <c r="B78" s="121" t="s">
        <v>33</v>
      </c>
      <c r="C78" s="122">
        <f>SUM(C79:C80)</f>
        <v>0</v>
      </c>
      <c r="D78" s="122">
        <f>SUM(D79:D80)</f>
        <v>0</v>
      </c>
    </row>
    <row r="79" spans="1:4" x14ac:dyDescent="0.2">
      <c r="A79" s="120">
        <v>5521</v>
      </c>
      <c r="B79" s="121" t="s">
        <v>315</v>
      </c>
      <c r="C79" s="122">
        <v>0</v>
      </c>
      <c r="D79" s="122">
        <v>0</v>
      </c>
    </row>
    <row r="80" spans="1:4" x14ac:dyDescent="0.2">
      <c r="A80" s="120">
        <v>5522</v>
      </c>
      <c r="B80" s="121" t="s">
        <v>316</v>
      </c>
      <c r="C80" s="122">
        <v>0</v>
      </c>
      <c r="D80" s="122">
        <v>0</v>
      </c>
    </row>
    <row r="81" spans="1:4" x14ac:dyDescent="0.2">
      <c r="A81" s="120">
        <v>5530</v>
      </c>
      <c r="B81" s="121" t="s">
        <v>317</v>
      </c>
      <c r="C81" s="122">
        <f>SUM(C82:C86)</f>
        <v>0</v>
      </c>
      <c r="D81" s="122">
        <f>SUM(D82:D86)</f>
        <v>0</v>
      </c>
    </row>
    <row r="82" spans="1:4" x14ac:dyDescent="0.2">
      <c r="A82" s="120">
        <v>5531</v>
      </c>
      <c r="B82" s="121" t="s">
        <v>318</v>
      </c>
      <c r="C82" s="122">
        <v>0</v>
      </c>
      <c r="D82" s="122">
        <v>0</v>
      </c>
    </row>
    <row r="83" spans="1:4" x14ac:dyDescent="0.2">
      <c r="A83" s="120">
        <v>5532</v>
      </c>
      <c r="B83" s="121" t="s">
        <v>319</v>
      </c>
      <c r="C83" s="122">
        <v>0</v>
      </c>
      <c r="D83" s="122">
        <v>0</v>
      </c>
    </row>
    <row r="84" spans="1:4" x14ac:dyDescent="0.2">
      <c r="A84" s="120">
        <v>5533</v>
      </c>
      <c r="B84" s="121" t="s">
        <v>320</v>
      </c>
      <c r="C84" s="122">
        <v>0</v>
      </c>
      <c r="D84" s="122">
        <v>0</v>
      </c>
    </row>
    <row r="85" spans="1:4" x14ac:dyDescent="0.2">
      <c r="A85" s="120">
        <v>5534</v>
      </c>
      <c r="B85" s="121" t="s">
        <v>321</v>
      </c>
      <c r="C85" s="122">
        <v>0</v>
      </c>
      <c r="D85" s="122">
        <v>0</v>
      </c>
    </row>
    <row r="86" spans="1:4" x14ac:dyDescent="0.2">
      <c r="A86" s="120">
        <v>5535</v>
      </c>
      <c r="B86" s="121" t="s">
        <v>322</v>
      </c>
      <c r="C86" s="122">
        <v>0</v>
      </c>
      <c r="D86" s="122">
        <v>0</v>
      </c>
    </row>
    <row r="87" spans="1:4" x14ac:dyDescent="0.2">
      <c r="A87" s="120">
        <v>5590</v>
      </c>
      <c r="B87" s="121" t="s">
        <v>323</v>
      </c>
      <c r="C87" s="122">
        <f>SUM(C88:C95)</f>
        <v>5.0199999999999996</v>
      </c>
      <c r="D87" s="122">
        <f>SUM(D88:D95)</f>
        <v>25.19</v>
      </c>
    </row>
    <row r="88" spans="1:4" x14ac:dyDescent="0.2">
      <c r="A88" s="120">
        <v>5591</v>
      </c>
      <c r="B88" s="121" t="s">
        <v>324</v>
      </c>
      <c r="C88" s="122">
        <v>0</v>
      </c>
      <c r="D88" s="122">
        <v>0</v>
      </c>
    </row>
    <row r="89" spans="1:4" x14ac:dyDescent="0.2">
      <c r="A89" s="120">
        <v>5592</v>
      </c>
      <c r="B89" s="121" t="s">
        <v>325</v>
      </c>
      <c r="C89" s="122">
        <v>0</v>
      </c>
      <c r="D89" s="122">
        <v>0</v>
      </c>
    </row>
    <row r="90" spans="1:4" x14ac:dyDescent="0.2">
      <c r="A90" s="120">
        <v>5593</v>
      </c>
      <c r="B90" s="121" t="s">
        <v>326</v>
      </c>
      <c r="C90" s="122">
        <v>0</v>
      </c>
      <c r="D90" s="122">
        <v>0</v>
      </c>
    </row>
    <row r="91" spans="1:4" x14ac:dyDescent="0.2">
      <c r="A91" s="120">
        <v>5594</v>
      </c>
      <c r="B91" s="121" t="s">
        <v>327</v>
      </c>
      <c r="C91" s="122">
        <v>0</v>
      </c>
      <c r="D91" s="122">
        <v>0</v>
      </c>
    </row>
    <row r="92" spans="1:4" x14ac:dyDescent="0.2">
      <c r="A92" s="120">
        <v>5595</v>
      </c>
      <c r="B92" s="121" t="s">
        <v>328</v>
      </c>
      <c r="C92" s="122">
        <v>0</v>
      </c>
      <c r="D92" s="122">
        <v>0</v>
      </c>
    </row>
    <row r="93" spans="1:4" x14ac:dyDescent="0.2">
      <c r="A93" s="120">
        <v>5596</v>
      </c>
      <c r="B93" s="121" t="s">
        <v>223</v>
      </c>
      <c r="C93" s="122">
        <v>0</v>
      </c>
      <c r="D93" s="122">
        <v>0</v>
      </c>
    </row>
    <row r="94" spans="1:4" x14ac:dyDescent="0.2">
      <c r="A94" s="120">
        <v>5597</v>
      </c>
      <c r="B94" s="121" t="s">
        <v>329</v>
      </c>
      <c r="C94" s="122">
        <v>0</v>
      </c>
      <c r="D94" s="122">
        <v>0</v>
      </c>
    </row>
    <row r="95" spans="1:4" x14ac:dyDescent="0.2">
      <c r="A95" s="120">
        <v>5599</v>
      </c>
      <c r="B95" s="121" t="s">
        <v>330</v>
      </c>
      <c r="C95" s="122">
        <v>5.0199999999999996</v>
      </c>
      <c r="D95" s="122">
        <v>25.19</v>
      </c>
    </row>
    <row r="96" spans="1:4" x14ac:dyDescent="0.2">
      <c r="A96" s="126">
        <v>5600</v>
      </c>
      <c r="B96" s="127" t="s">
        <v>32</v>
      </c>
      <c r="C96" s="128">
        <f>C97</f>
        <v>0</v>
      </c>
      <c r="D96" s="128">
        <f>D97</f>
        <v>0</v>
      </c>
    </row>
    <row r="97" spans="1:4" x14ac:dyDescent="0.2">
      <c r="A97" s="120">
        <v>5610</v>
      </c>
      <c r="B97" s="121" t="s">
        <v>331</v>
      </c>
      <c r="C97" s="122">
        <f>C98</f>
        <v>0</v>
      </c>
      <c r="D97" s="122">
        <f>D98</f>
        <v>0</v>
      </c>
    </row>
    <row r="98" spans="1:4" x14ac:dyDescent="0.2">
      <c r="A98" s="120">
        <v>5611</v>
      </c>
      <c r="B98" s="121" t="s">
        <v>332</v>
      </c>
      <c r="C98" s="122">
        <v>0</v>
      </c>
      <c r="D98" s="122">
        <v>0</v>
      </c>
    </row>
    <row r="99" spans="1:4" x14ac:dyDescent="0.2">
      <c r="A99" s="126">
        <v>2110</v>
      </c>
      <c r="B99" s="149" t="s">
        <v>434</v>
      </c>
      <c r="C99" s="128">
        <f>SUM(C100:C104)</f>
        <v>2493176.91</v>
      </c>
      <c r="D99" s="128">
        <f>SUM(D100:D104)</f>
        <v>5873261.2200000007</v>
      </c>
    </row>
    <row r="100" spans="1:4" x14ac:dyDescent="0.2">
      <c r="A100" s="120">
        <v>2111</v>
      </c>
      <c r="B100" s="121" t="s">
        <v>435</v>
      </c>
      <c r="C100" s="122">
        <v>0</v>
      </c>
      <c r="D100" s="122">
        <v>3767473.22</v>
      </c>
    </row>
    <row r="101" spans="1:4" x14ac:dyDescent="0.2">
      <c r="A101" s="120">
        <v>2112</v>
      </c>
      <c r="B101" s="121" t="s">
        <v>436</v>
      </c>
      <c r="C101" s="122">
        <v>296948.90999999997</v>
      </c>
      <c r="D101" s="122">
        <v>0</v>
      </c>
    </row>
    <row r="102" spans="1:4" x14ac:dyDescent="0.2">
      <c r="A102" s="120">
        <v>2112</v>
      </c>
      <c r="B102" s="121" t="s">
        <v>437</v>
      </c>
      <c r="C102" s="122">
        <v>2196228</v>
      </c>
      <c r="D102" s="122">
        <v>2105788</v>
      </c>
    </row>
    <row r="103" spans="1:4" x14ac:dyDescent="0.2">
      <c r="A103" s="120">
        <v>2115</v>
      </c>
      <c r="B103" s="121" t="s">
        <v>438</v>
      </c>
      <c r="C103" s="122">
        <v>0</v>
      </c>
      <c r="D103" s="122">
        <v>0</v>
      </c>
    </row>
    <row r="104" spans="1:4" x14ac:dyDescent="0.2">
      <c r="A104" s="120">
        <v>2114</v>
      </c>
      <c r="B104" s="121" t="s">
        <v>439</v>
      </c>
      <c r="C104" s="122">
        <v>0</v>
      </c>
      <c r="D104" s="122">
        <v>0</v>
      </c>
    </row>
    <row r="105" spans="1:4" x14ac:dyDescent="0.2">
      <c r="A105" s="120"/>
      <c r="B105" s="135" t="s">
        <v>440</v>
      </c>
      <c r="C105" s="128">
        <f>+C106</f>
        <v>0</v>
      </c>
      <c r="D105" s="128">
        <f>+D106</f>
        <v>0</v>
      </c>
    </row>
    <row r="106" spans="1:4" x14ac:dyDescent="0.2">
      <c r="A106" s="139">
        <v>3100</v>
      </c>
      <c r="B106" s="150" t="s">
        <v>453</v>
      </c>
      <c r="C106" s="151">
        <f>SUM(C107:C110)</f>
        <v>0</v>
      </c>
      <c r="D106" s="151">
        <f>SUM(D107:D110)</f>
        <v>0</v>
      </c>
    </row>
    <row r="107" spans="1:4" x14ac:dyDescent="0.2">
      <c r="A107" s="146"/>
      <c r="B107" s="152" t="s">
        <v>454</v>
      </c>
      <c r="C107" s="153">
        <v>0</v>
      </c>
      <c r="D107" s="153">
        <v>0</v>
      </c>
    </row>
    <row r="108" spans="1:4" x14ac:dyDescent="0.2">
      <c r="A108" s="146"/>
      <c r="B108" s="152" t="s">
        <v>455</v>
      </c>
      <c r="C108" s="153">
        <v>0</v>
      </c>
      <c r="D108" s="153">
        <v>0</v>
      </c>
    </row>
    <row r="109" spans="1:4" x14ac:dyDescent="0.2">
      <c r="A109" s="146"/>
      <c r="B109" s="152" t="s">
        <v>456</v>
      </c>
      <c r="C109" s="153">
        <v>0</v>
      </c>
      <c r="D109" s="153">
        <v>0</v>
      </c>
    </row>
    <row r="110" spans="1:4" x14ac:dyDescent="0.2">
      <c r="A110" s="146"/>
      <c r="B110" s="152" t="s">
        <v>457</v>
      </c>
      <c r="C110" s="153">
        <v>0</v>
      </c>
      <c r="D110" s="153">
        <v>0</v>
      </c>
    </row>
    <row r="111" spans="1:4" x14ac:dyDescent="0.2">
      <c r="A111" s="146"/>
      <c r="B111" s="154" t="s">
        <v>458</v>
      </c>
      <c r="C111" s="141">
        <f>+C112</f>
        <v>0</v>
      </c>
      <c r="D111" s="141">
        <f>+D112</f>
        <v>0</v>
      </c>
    </row>
    <row r="112" spans="1:4" x14ac:dyDescent="0.2">
      <c r="A112" s="139">
        <v>1270</v>
      </c>
      <c r="B112" s="140" t="s">
        <v>122</v>
      </c>
      <c r="C112" s="151">
        <f>+C113</f>
        <v>0</v>
      </c>
      <c r="D112" s="151">
        <f>+D113</f>
        <v>0</v>
      </c>
    </row>
    <row r="113" spans="1:4" x14ac:dyDescent="0.2">
      <c r="A113" s="146">
        <v>1273</v>
      </c>
      <c r="B113" s="147" t="s">
        <v>459</v>
      </c>
      <c r="C113" s="153">
        <v>0</v>
      </c>
      <c r="D113" s="153">
        <v>0</v>
      </c>
    </row>
    <row r="114" spans="1:4" x14ac:dyDescent="0.2">
      <c r="A114" s="146"/>
      <c r="B114" s="154" t="s">
        <v>460</v>
      </c>
      <c r="C114" s="141">
        <f>+C115+C137</f>
        <v>857261.38</v>
      </c>
      <c r="D114" s="141">
        <f>+D115+D137</f>
        <v>3417319.12</v>
      </c>
    </row>
    <row r="115" spans="1:4" x14ac:dyDescent="0.2">
      <c r="A115" s="139">
        <v>4300</v>
      </c>
      <c r="B115" s="150" t="s">
        <v>501</v>
      </c>
      <c r="C115" s="151">
        <f>C129+C116+C119+C125+C127</f>
        <v>2269.1799999999998</v>
      </c>
      <c r="D115" s="155">
        <f>D129+D116+D119+D125+D127</f>
        <v>2859.97</v>
      </c>
    </row>
    <row r="116" spans="1:4" x14ac:dyDescent="0.2">
      <c r="A116" s="139">
        <v>4310</v>
      </c>
      <c r="B116" s="150" t="s">
        <v>210</v>
      </c>
      <c r="C116" s="151">
        <f>SUM(C117:C118)</f>
        <v>0</v>
      </c>
      <c r="D116" s="151">
        <f>SUM(D117:D118)</f>
        <v>0</v>
      </c>
    </row>
    <row r="117" spans="1:4" x14ac:dyDescent="0.2">
      <c r="A117" s="146">
        <v>4311</v>
      </c>
      <c r="B117" s="152" t="s">
        <v>377</v>
      </c>
      <c r="C117" s="153">
        <v>0</v>
      </c>
      <c r="D117" s="156">
        <v>0</v>
      </c>
    </row>
    <row r="118" spans="1:4" x14ac:dyDescent="0.2">
      <c r="A118" s="146">
        <v>4319</v>
      </c>
      <c r="B118" s="152" t="s">
        <v>211</v>
      </c>
      <c r="C118" s="153">
        <v>0</v>
      </c>
      <c r="D118" s="156">
        <v>0</v>
      </c>
    </row>
    <row r="119" spans="1:4" x14ac:dyDescent="0.2">
      <c r="A119" s="139">
        <v>4320</v>
      </c>
      <c r="B119" s="150" t="s">
        <v>212</v>
      </c>
      <c r="C119" s="151">
        <f>SUM(C120:C124)</f>
        <v>0</v>
      </c>
      <c r="D119" s="151">
        <f>SUM(D120:D124)</f>
        <v>0</v>
      </c>
    </row>
    <row r="120" spans="1:4" x14ac:dyDescent="0.2">
      <c r="A120" s="146">
        <v>4321</v>
      </c>
      <c r="B120" s="152" t="s">
        <v>213</v>
      </c>
      <c r="C120" s="153">
        <v>0</v>
      </c>
      <c r="D120" s="156">
        <v>0</v>
      </c>
    </row>
    <row r="121" spans="1:4" x14ac:dyDescent="0.2">
      <c r="A121" s="146">
        <v>4322</v>
      </c>
      <c r="B121" s="152" t="s">
        <v>214</v>
      </c>
      <c r="C121" s="153">
        <v>0</v>
      </c>
      <c r="D121" s="156">
        <v>0</v>
      </c>
    </row>
    <row r="122" spans="1:4" x14ac:dyDescent="0.2">
      <c r="A122" s="146">
        <v>4323</v>
      </c>
      <c r="B122" s="152" t="s">
        <v>215</v>
      </c>
      <c r="C122" s="153">
        <v>0</v>
      </c>
      <c r="D122" s="156">
        <v>0</v>
      </c>
    </row>
    <row r="123" spans="1:4" x14ac:dyDescent="0.2">
      <c r="A123" s="146">
        <v>4324</v>
      </c>
      <c r="B123" s="152" t="s">
        <v>216</v>
      </c>
      <c r="C123" s="153">
        <v>0</v>
      </c>
      <c r="D123" s="156">
        <v>0</v>
      </c>
    </row>
    <row r="124" spans="1:4" x14ac:dyDescent="0.2">
      <c r="A124" s="146">
        <v>4325</v>
      </c>
      <c r="B124" s="152" t="s">
        <v>217</v>
      </c>
      <c r="C124" s="153">
        <v>0</v>
      </c>
      <c r="D124" s="156">
        <v>0</v>
      </c>
    </row>
    <row r="125" spans="1:4" x14ac:dyDescent="0.2">
      <c r="A125" s="139">
        <v>4330</v>
      </c>
      <c r="B125" s="150" t="s">
        <v>218</v>
      </c>
      <c r="C125" s="151">
        <f>C126</f>
        <v>0</v>
      </c>
      <c r="D125" s="151">
        <f>D126</f>
        <v>0</v>
      </c>
    </row>
    <row r="126" spans="1:4" x14ac:dyDescent="0.2">
      <c r="A126" s="146">
        <v>4331</v>
      </c>
      <c r="B126" s="152" t="s">
        <v>218</v>
      </c>
      <c r="C126" s="153">
        <v>0</v>
      </c>
      <c r="D126" s="156">
        <v>0</v>
      </c>
    </row>
    <row r="127" spans="1:4" x14ac:dyDescent="0.2">
      <c r="A127" s="139">
        <v>4340</v>
      </c>
      <c r="B127" s="150" t="s">
        <v>219</v>
      </c>
      <c r="C127" s="151">
        <f>C128</f>
        <v>0</v>
      </c>
      <c r="D127" s="151">
        <f>D128</f>
        <v>0</v>
      </c>
    </row>
    <row r="128" spans="1:4" x14ac:dyDescent="0.2">
      <c r="A128" s="146">
        <v>4341</v>
      </c>
      <c r="B128" s="152" t="s">
        <v>219</v>
      </c>
      <c r="C128" s="153">
        <v>0</v>
      </c>
      <c r="D128" s="156">
        <v>0</v>
      </c>
    </row>
    <row r="129" spans="1:4" x14ac:dyDescent="0.2">
      <c r="A129" s="142">
        <v>4390</v>
      </c>
      <c r="B129" s="157" t="s">
        <v>220</v>
      </c>
      <c r="C129" s="158">
        <f>SUM(C130:C136)</f>
        <v>2269.1799999999998</v>
      </c>
      <c r="D129" s="158">
        <f>SUM(D130:D136)</f>
        <v>2859.97</v>
      </c>
    </row>
    <row r="130" spans="1:4" x14ac:dyDescent="0.2">
      <c r="A130" s="159">
        <v>4392</v>
      </c>
      <c r="B130" s="160" t="s">
        <v>221</v>
      </c>
      <c r="C130" s="161">
        <v>2269.1799999999998</v>
      </c>
      <c r="D130" s="161">
        <v>2859.97</v>
      </c>
    </row>
    <row r="131" spans="1:4" x14ac:dyDescent="0.2">
      <c r="A131" s="159">
        <v>4393</v>
      </c>
      <c r="B131" s="160" t="s">
        <v>378</v>
      </c>
      <c r="C131" s="161">
        <v>0</v>
      </c>
      <c r="D131" s="161">
        <v>0</v>
      </c>
    </row>
    <row r="132" spans="1:4" x14ac:dyDescent="0.2">
      <c r="A132" s="159">
        <v>4394</v>
      </c>
      <c r="B132" s="160" t="s">
        <v>222</v>
      </c>
      <c r="C132" s="161">
        <v>0</v>
      </c>
      <c r="D132" s="161">
        <v>0</v>
      </c>
    </row>
    <row r="133" spans="1:4" x14ac:dyDescent="0.2">
      <c r="A133" s="159">
        <v>4395</v>
      </c>
      <c r="B133" s="160" t="s">
        <v>223</v>
      </c>
      <c r="C133" s="161">
        <v>0</v>
      </c>
      <c r="D133" s="161">
        <v>0</v>
      </c>
    </row>
    <row r="134" spans="1:4" x14ac:dyDescent="0.2">
      <c r="A134" s="159">
        <v>4396</v>
      </c>
      <c r="B134" s="160" t="s">
        <v>224</v>
      </c>
      <c r="C134" s="161">
        <v>0</v>
      </c>
      <c r="D134" s="161">
        <v>0</v>
      </c>
    </row>
    <row r="135" spans="1:4" x14ac:dyDescent="0.2">
      <c r="A135" s="159">
        <v>4397</v>
      </c>
      <c r="B135" s="160" t="s">
        <v>379</v>
      </c>
      <c r="C135" s="161">
        <v>0</v>
      </c>
      <c r="D135" s="161">
        <v>0</v>
      </c>
    </row>
    <row r="136" spans="1:4" x14ac:dyDescent="0.2">
      <c r="A136" s="146">
        <v>4399</v>
      </c>
      <c r="B136" s="152" t="s">
        <v>220</v>
      </c>
      <c r="C136" s="153">
        <v>0</v>
      </c>
      <c r="D136" s="153">
        <v>0</v>
      </c>
    </row>
    <row r="137" spans="1:4" x14ac:dyDescent="0.2">
      <c r="A137" s="126">
        <v>1120</v>
      </c>
      <c r="B137" s="149" t="s">
        <v>441</v>
      </c>
      <c r="C137" s="128">
        <f>SUM(C138:C146)</f>
        <v>854992.2</v>
      </c>
      <c r="D137" s="128">
        <f>SUM(D138:D146)</f>
        <v>3414459.15</v>
      </c>
    </row>
    <row r="138" spans="1:4" x14ac:dyDescent="0.2">
      <c r="A138" s="120">
        <v>1124</v>
      </c>
      <c r="B138" s="162" t="s">
        <v>442</v>
      </c>
      <c r="C138" s="163">
        <v>0</v>
      </c>
      <c r="D138" s="122">
        <v>0</v>
      </c>
    </row>
    <row r="139" spans="1:4" x14ac:dyDescent="0.2">
      <c r="A139" s="120">
        <v>1124</v>
      </c>
      <c r="B139" s="162" t="s">
        <v>443</v>
      </c>
      <c r="C139" s="163">
        <v>0</v>
      </c>
      <c r="D139" s="122">
        <v>0</v>
      </c>
    </row>
    <row r="140" spans="1:4" x14ac:dyDescent="0.2">
      <c r="A140" s="120">
        <v>1124</v>
      </c>
      <c r="B140" s="162" t="s">
        <v>444</v>
      </c>
      <c r="C140" s="163">
        <v>0</v>
      </c>
      <c r="D140" s="122">
        <v>0</v>
      </c>
    </row>
    <row r="141" spans="1:4" x14ac:dyDescent="0.2">
      <c r="A141" s="120">
        <v>1124</v>
      </c>
      <c r="B141" s="162" t="s">
        <v>445</v>
      </c>
      <c r="C141" s="163">
        <v>0</v>
      </c>
      <c r="D141" s="122">
        <v>0</v>
      </c>
    </row>
    <row r="142" spans="1:4" x14ac:dyDescent="0.2">
      <c r="A142" s="120">
        <v>1124</v>
      </c>
      <c r="B142" s="162" t="s">
        <v>446</v>
      </c>
      <c r="C142" s="122">
        <v>0</v>
      </c>
      <c r="D142" s="122">
        <v>0</v>
      </c>
    </row>
    <row r="143" spans="1:4" x14ac:dyDescent="0.2">
      <c r="A143" s="120">
        <v>1124</v>
      </c>
      <c r="B143" s="162" t="s">
        <v>447</v>
      </c>
      <c r="C143" s="122">
        <v>0</v>
      </c>
      <c r="D143" s="122">
        <v>0</v>
      </c>
    </row>
    <row r="144" spans="1:4" x14ac:dyDescent="0.2">
      <c r="A144" s="120">
        <v>1122</v>
      </c>
      <c r="B144" s="162" t="s">
        <v>448</v>
      </c>
      <c r="C144" s="122">
        <v>854992.2</v>
      </c>
      <c r="D144" s="122">
        <v>3414459.15</v>
      </c>
    </row>
    <row r="145" spans="1:5" x14ac:dyDescent="0.2">
      <c r="A145" s="120">
        <v>1122</v>
      </c>
      <c r="B145" s="162" t="s">
        <v>449</v>
      </c>
      <c r="C145" s="163">
        <v>0</v>
      </c>
      <c r="D145" s="122">
        <v>0</v>
      </c>
    </row>
    <row r="146" spans="1:5" x14ac:dyDescent="0.2">
      <c r="A146" s="120">
        <v>1122</v>
      </c>
      <c r="B146" s="162" t="s">
        <v>450</v>
      </c>
      <c r="C146" s="122">
        <v>0</v>
      </c>
      <c r="D146" s="122">
        <v>0</v>
      </c>
    </row>
    <row r="147" spans="1:5" x14ac:dyDescent="0.2">
      <c r="A147" s="120"/>
      <c r="B147" s="164" t="s">
        <v>451</v>
      </c>
      <c r="C147" s="128">
        <f>C50+C51+C105-C111-C114</f>
        <v>34327488.5</v>
      </c>
      <c r="D147" s="128">
        <f>D50+D51+D105-D111-D114</f>
        <v>137771593.06</v>
      </c>
    </row>
    <row r="149" spans="1:5" x14ac:dyDescent="0.2">
      <c r="A149" s="18" t="s">
        <v>430</v>
      </c>
    </row>
    <row r="155" spans="1:5" x14ac:dyDescent="0.2">
      <c r="B155" s="62"/>
      <c r="C155" s="61"/>
      <c r="E155" s="60"/>
    </row>
    <row r="156" spans="1:5" x14ac:dyDescent="0.2">
      <c r="B156" s="60"/>
      <c r="C156" s="61"/>
      <c r="E156" s="60"/>
    </row>
    <row r="162" spans="2:2" x14ac:dyDescent="0.2">
      <c r="B162" s="62"/>
    </row>
    <row r="163" spans="2:2" x14ac:dyDescent="0.2">
      <c r="B163" s="60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9 C8 D66:D67 D57:D64 C20" xr:uid="{00000000-0002-0000-0400-000000000000}"/>
    <dataValidation allowBlank="1" showInputMessage="1" showErrorMessage="1" prompt="Saldo al 31 de diciembre del año anterior que se presenta" sqref="D8 D49 D20" xr:uid="{00000000-0002-0000-0400-000001000000}"/>
    <dataValidation allowBlank="1" showInputMessage="1" showErrorMessage="1" prompt="Importe del trimestre anterior" sqref="D65 D56 C51:D51 C56:C67" xr:uid="{00000000-0002-0000-0400-000002000000}"/>
  </dataValidations>
  <pageMargins left="0.31496062992125984" right="0.31496062992125984" top="0.55118110236220474" bottom="0.35433070866141736" header="0.31496062992125984" footer="0.31496062992125984"/>
  <pageSetup orientation="landscape" r:id="rId1"/>
  <headerFooter>
    <oddFooter>&amp;R&amp;8&amp;P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0"/>
  <sheetViews>
    <sheetView showGridLines="0" workbookViewId="0">
      <selection activeCell="A3" sqref="A3:C3"/>
    </sheetView>
  </sheetViews>
  <sheetFormatPr baseColWidth="10" defaultColWidth="11.42578125" defaultRowHeight="11.25" x14ac:dyDescent="0.2"/>
  <cols>
    <col min="1" max="1" width="3.28515625" style="23" customWidth="1"/>
    <col min="2" max="2" width="63.140625" style="23" customWidth="1"/>
    <col min="3" max="3" width="28.85546875" style="23" bestFit="1" customWidth="1"/>
    <col min="4" max="16384" width="11.42578125" style="23"/>
  </cols>
  <sheetData>
    <row r="1" spans="1:3" s="22" customFormat="1" ht="18" customHeight="1" x14ac:dyDescent="0.25">
      <c r="A1" s="74" t="s">
        <v>504</v>
      </c>
      <c r="B1" s="75"/>
      <c r="C1" s="76"/>
    </row>
    <row r="2" spans="1:3" s="22" customFormat="1" ht="18" customHeight="1" x14ac:dyDescent="0.25">
      <c r="A2" s="77" t="s">
        <v>421</v>
      </c>
      <c r="B2" s="78"/>
      <c r="C2" s="79"/>
    </row>
    <row r="3" spans="1:3" s="22" customFormat="1" ht="18" customHeight="1" x14ac:dyDescent="0.25">
      <c r="A3" s="77" t="s">
        <v>506</v>
      </c>
      <c r="B3" s="78"/>
      <c r="C3" s="79"/>
    </row>
    <row r="4" spans="1:3" s="24" customFormat="1" ht="18" customHeight="1" x14ac:dyDescent="0.2">
      <c r="A4" s="80" t="s">
        <v>422</v>
      </c>
      <c r="B4" s="81"/>
      <c r="C4" s="82"/>
    </row>
    <row r="5" spans="1:3" s="24" customFormat="1" ht="18" customHeight="1" x14ac:dyDescent="0.2">
      <c r="A5" s="83" t="s">
        <v>355</v>
      </c>
      <c r="B5" s="84"/>
      <c r="C5" s="57">
        <v>2025</v>
      </c>
    </row>
    <row r="6" spans="1:3" x14ac:dyDescent="0.2">
      <c r="A6" s="28" t="s">
        <v>382</v>
      </c>
      <c r="B6" s="28"/>
      <c r="C6" s="48">
        <v>80627053.5</v>
      </c>
    </row>
    <row r="7" spans="1:3" x14ac:dyDescent="0.2">
      <c r="A7" s="29"/>
      <c r="B7" s="30"/>
      <c r="C7" s="31"/>
    </row>
    <row r="8" spans="1:3" x14ac:dyDescent="0.2">
      <c r="A8" s="38" t="s">
        <v>383</v>
      </c>
      <c r="B8" s="38"/>
      <c r="C8" s="49">
        <f>SUM(C9:C14)</f>
        <v>2269.1799999999998</v>
      </c>
    </row>
    <row r="9" spans="1:3" x14ac:dyDescent="0.2">
      <c r="A9" s="45" t="s">
        <v>384</v>
      </c>
      <c r="B9" s="44" t="s">
        <v>210</v>
      </c>
      <c r="C9" s="50">
        <v>0</v>
      </c>
    </row>
    <row r="10" spans="1:3" x14ac:dyDescent="0.2">
      <c r="A10" s="32" t="s">
        <v>385</v>
      </c>
      <c r="B10" s="33" t="s">
        <v>394</v>
      </c>
      <c r="C10" s="50">
        <v>0</v>
      </c>
    </row>
    <row r="11" spans="1:3" x14ac:dyDescent="0.2">
      <c r="A11" s="32" t="s">
        <v>386</v>
      </c>
      <c r="B11" s="33" t="s">
        <v>218</v>
      </c>
      <c r="C11" s="50">
        <v>0</v>
      </c>
    </row>
    <row r="12" spans="1:3" x14ac:dyDescent="0.2">
      <c r="A12" s="32" t="s">
        <v>387</v>
      </c>
      <c r="B12" s="33" t="s">
        <v>219</v>
      </c>
      <c r="C12" s="50">
        <v>0</v>
      </c>
    </row>
    <row r="13" spans="1:3" x14ac:dyDescent="0.2">
      <c r="A13" s="32" t="s">
        <v>388</v>
      </c>
      <c r="B13" s="33" t="s">
        <v>220</v>
      </c>
      <c r="C13" s="50">
        <v>2269.1799999999998</v>
      </c>
    </row>
    <row r="14" spans="1:3" x14ac:dyDescent="0.2">
      <c r="A14" s="34" t="s">
        <v>389</v>
      </c>
      <c r="B14" s="35" t="s">
        <v>390</v>
      </c>
      <c r="C14" s="50">
        <v>0</v>
      </c>
    </row>
    <row r="15" spans="1:3" x14ac:dyDescent="0.2">
      <c r="A15" s="29"/>
      <c r="B15" s="36"/>
      <c r="C15" s="37"/>
    </row>
    <row r="16" spans="1:3" x14ac:dyDescent="0.2">
      <c r="A16" s="38" t="s">
        <v>503</v>
      </c>
      <c r="B16" s="30"/>
      <c r="C16" s="49">
        <f>SUM(C17:C19)</f>
        <v>0</v>
      </c>
    </row>
    <row r="17" spans="1:3" x14ac:dyDescent="0.2">
      <c r="A17" s="39">
        <v>3.1</v>
      </c>
      <c r="B17" s="33" t="s">
        <v>393</v>
      </c>
      <c r="C17" s="50">
        <v>0</v>
      </c>
    </row>
    <row r="18" spans="1:3" x14ac:dyDescent="0.2">
      <c r="A18" s="40">
        <v>3.2</v>
      </c>
      <c r="B18" s="33" t="s">
        <v>391</v>
      </c>
      <c r="C18" s="50">
        <v>0</v>
      </c>
    </row>
    <row r="19" spans="1:3" x14ac:dyDescent="0.2">
      <c r="A19" s="40">
        <v>3.3</v>
      </c>
      <c r="B19" s="35" t="s">
        <v>392</v>
      </c>
      <c r="C19" s="51">
        <v>0</v>
      </c>
    </row>
    <row r="20" spans="1:3" x14ac:dyDescent="0.2">
      <c r="A20" s="29"/>
      <c r="B20" s="41"/>
      <c r="C20" s="42"/>
    </row>
    <row r="21" spans="1:3" x14ac:dyDescent="0.2">
      <c r="A21" s="43" t="s">
        <v>461</v>
      </c>
      <c r="B21" s="43"/>
      <c r="C21" s="48">
        <f>C6+C8-C16</f>
        <v>80629322.680000007</v>
      </c>
    </row>
    <row r="23" spans="1:3" x14ac:dyDescent="0.2">
      <c r="B23" s="23" t="s">
        <v>430</v>
      </c>
    </row>
    <row r="29" spans="1:3" x14ac:dyDescent="0.2">
      <c r="C29" s="60"/>
    </row>
    <row r="30" spans="1:3" x14ac:dyDescent="0.2">
      <c r="C30" s="60"/>
    </row>
  </sheetData>
  <mergeCells count="5">
    <mergeCell ref="A1:C1"/>
    <mergeCell ref="A2:C2"/>
    <mergeCell ref="A3:C3"/>
    <mergeCell ref="A4:C4"/>
    <mergeCell ref="A5:B5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A9:A14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Notas a los Edos Financieros</vt:lpstr>
      <vt:lpstr>ACT</vt:lpstr>
      <vt:lpstr>ESF</vt:lpstr>
      <vt:lpstr>VHP</vt:lpstr>
      <vt:lpstr>EFE</vt:lpstr>
      <vt:lpstr>Conciliacion_Ig</vt:lpstr>
      <vt:lpstr>ACT!Títulos_a_imprimir</vt:lpstr>
      <vt:lpstr>EFE!Títulos_a_imprimir</vt:lpstr>
      <vt:lpstr>ESF!Títulos_a_imprimir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Erendira Castro Delgado</cp:lastModifiedBy>
  <cp:lastPrinted>2025-04-29T17:45:59Z</cp:lastPrinted>
  <dcterms:created xsi:type="dcterms:W3CDTF">2012-12-11T20:36:24Z</dcterms:created>
  <dcterms:modified xsi:type="dcterms:W3CDTF">2025-04-29T17:47:44Z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