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CONTABLES\"/>
    </mc:Choice>
  </mc:AlternateContent>
  <xr:revisionPtr revIDLastSave="0" documentId="13_ncr:1_{813BA006-300E-489F-8E83-76CB12E1E9FE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Print_Area" localSheetId="1">ESF!$A$55:$I$98</definedName>
    <definedName name="_xlnm.Print_Titles" localSheetId="3">ACT!$1:$5</definedName>
    <definedName name="_xlnm.Print_Titles" localSheetId="7">EFE!$1:$5</definedName>
    <definedName name="_xlnm.Print_Titles" localSheetId="1">ESF!$1:$3</definedName>
  </definedName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C96" i="59" l="1"/>
  <c r="D124" i="59" l="1"/>
  <c r="D123" i="59"/>
  <c r="D122" i="59"/>
  <c r="D120" i="59"/>
  <c r="D119" i="59"/>
  <c r="D118" i="59"/>
  <c r="D117" i="59"/>
  <c r="D116" i="59"/>
  <c r="D115" i="59"/>
  <c r="D114" i="59"/>
  <c r="D113" i="59"/>
  <c r="D112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7" i="59" l="1"/>
  <c r="C135" i="59"/>
  <c r="C128" i="59"/>
  <c r="G121" i="59"/>
  <c r="F121" i="59"/>
  <c r="E121" i="59"/>
  <c r="D121" i="59"/>
  <c r="C121" i="59"/>
  <c r="G111" i="59"/>
  <c r="F111" i="59"/>
  <c r="E111" i="59"/>
  <c r="D111" i="59"/>
  <c r="C111" i="59"/>
  <c r="C104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<sst xmlns="http://schemas.openxmlformats.org/spreadsheetml/2006/main" count="877" uniqueCount="593">
  <si>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</si>
  <si>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</si>
  <si>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</si>
  <si>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</si>
  <si>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</si>
  <si>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</si>
  <si>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</si>
  <si>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</si>
  <si>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</si>
  <si>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</si>
  <si>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</si>
  <si>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</si>
  <si>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</si>
  <si>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</si>
  <si>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</si>
  <si>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</si>
  <si>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</si>
  <si>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</si>
  <si>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</si>
  <si>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</si>
  <si>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</si>
  <si>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</si>
  <si>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</si>
  <si>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</si>
  <si>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</si>
  <si>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</si>
  <si>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</si>
  <si>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</si>
  <si>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</si>
  <si>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</si>
  <si>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</si>
  <si>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</si>
  <si>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</si>
  <si>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</si>
  <si>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</si>
  <si>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</si>
  <si>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</si>
  <si>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</si>
  <si>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</si>
  <si>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</si>
  <si>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</si>
  <si>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</si>
  <si>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</si>
  <si>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</si>
  <si>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</si>
  <si>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</si>
  <si>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</si>
  <si>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</si>
  <si>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</si>
  <si>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</si>
  <si>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</si>
  <si>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</si>
  <si>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</si>
  <si>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</si>
  <si>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</si>
  <si>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</si>
  <si>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</si>
  <si>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</si>
  <si>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</si>
  <si>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</si>
  <si>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</si>
  <si>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</si>
  <si>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</si>
  <si>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</si>
  <si>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</si>
  <si>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</si>
  <si>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</si>
  <si>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</si>
  <si>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</si>
  <si>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</si>
  <si>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</si>
  <si>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</si>
  <si>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</si>
  <si>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</si>
  <si>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</si>
  <si>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</si>
  <si>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</si>
  <si>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</si>
  <si>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</si>
  <si>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</si>
  <si>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</si>
  <si>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</si>
  <si>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</si>
  <si>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</si>
  <si>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</si>
  <si>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</si>
  <si>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</si>
  <si>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</si>
  <si>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</si>
  <si>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</si>
  <si>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</si>
  <si>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</si>
  <si>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</si>
  <si>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</si>
  <si>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</si>
  <si>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</si>
  <si>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</si>
  <si>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</si>
  <si>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</si>
  <si>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</si>
  <si>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</si>
  <si>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</si>
  <si>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</si>
  <si>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</si>
  <si>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</si>
  <si>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</si>
  <si>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</si>
  <si>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</si>
  <si>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</si>
  <si>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</si>
  <si>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</si>
  <si>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</si>
  <si>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</si>
  <si>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</si>
  <si>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</si>
  <si>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</si>
  <si>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</si>
  <si>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</si>
  <si>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</si>
  <si>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</si>
  <si>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</si>
  <si>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</si>
  <si>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</si>
  <si>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</si>
  <si>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</si>
  <si>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</si>
  <si>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</si>
  <si>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</si>
  <si>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</si>
  <si>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</si>
  <si>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</si>
  <si>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</si>
  <si>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</si>
  <si>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</si>
  <si>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</si>
  <si>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</si>
  <si>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</si>
  <si>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</si>
  <si>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</si>
  <si>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</si>
  <si>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</si>
  <si>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</si>
  <si>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</si>
  <si>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</si>
  <si>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</si>
  <si>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</si>
  <si>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</si>
  <si>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</si>
  <si>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</si>
  <si>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</si>
  <si>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</si>
  <si>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</si>
  <si>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</si>
  <si>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</si>
  <si>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</si>
  <si>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</si>
  <si>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</si>
  <si>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</si>
  <si>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</si>
  <si>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</si>
  <si>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</si>
  <si>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</si>
  <si>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</si>
  <si>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</si>
  <si>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</si>
  <si>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</si>
  <si>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</si>
  <si>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</si>
  <si>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</si>
  <si>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</si>
  <si>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</si>
  <si>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</si>
  <si>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</si>
  <si>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</si>
  <si>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</si>
  <si>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</si>
  <si>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</si>
  <si>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</si>
  <si>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</si>
  <si>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</si>
  <si>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</si>
  <si>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</si>
  <si>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</si>
  <si>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</si>
  <si>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</si>
  <si>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</si>
  <si>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</si>
  <si>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</si>
  <si>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</si>
  <si>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</si>
  <si>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</si>
  <si>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</si>
  <si>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</si>
  <si>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</si>
  <si>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</si>
  <si>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</si>
  <si>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</si>
  <si>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</si>
  <si>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</si>
  <si>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</si>
  <si>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</si>
  <si>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</si>
  <si>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</si>
  <si>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</si>
  <si>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</si>
  <si>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</si>
  <si>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</si>
  <si>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</si>
  <si>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</si>
  <si>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</si>
  <si>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</si>
  <si>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</si>
  <si>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</si>
  <si>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</si>
  <si>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</si>
  <si>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</si>
  <si>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</si>
  <si>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</si>
  <si>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</si>
  <si>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</si>
  <si>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</si>
  <si>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</si>
  <si>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</si>
  <si>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</si>
  <si>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</si>
  <si>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</si>
  <si>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</si>
  <si>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</si>
  <si>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</si>
  <si>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</si>
  <si>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</si>
  <si>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</si>
  <si>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</si>
  <si>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</si>
  <si>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</si>
  <si>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</si>
  <si>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</si>
  <si>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</si>
  <si>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</si>
  <si>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</si>
  <si>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</si>
  <si>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</si>
  <si>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</si>
  <si>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</si>
  <si>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</si>
  <si>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</si>
  <si>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</si>
  <si>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</si>
  <si>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</si>
  <si>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</si>
  <si>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</si>
  <si>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</si>
  <si>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</si>
  <si>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</si>
  <si>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</si>
  <si>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</si>
  <si>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</si>
  <si>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</si>
  <si>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</si>
  <si>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</si>
  <si>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</si>
  <si>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</si>
  <si>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</si>
  <si>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</si>
  <si>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</si>
  <si>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</si>
  <si>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</si>
  <si>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</si>
  <si>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</si>
  <si>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</si>
  <si>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</si>
  <si>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</si>
  <si>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</si>
  <si>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</si>
  <si>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</si>
  <si>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</si>
  <si>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</si>
  <si>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</si>
  <si>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</si>
  <si>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</si>
  <si>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</si>
  <si>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</si>
  <si>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</si>
  <si>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</si>
  <si>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</si>
  <si>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</si>
  <si>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</si>
  <si>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</si>
  <si>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</si>
  <si>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</si>
  <si>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</si>
  <si>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</si>
  <si>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</si>
  <si>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</si>
  <si>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</si>
  <si>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</si>
  <si>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</si>
  <si>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</si>
  <si>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</si>
  <si>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</si>
  <si>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</si>
  <si>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</si>
  <si>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</si>
  <si>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</si>
  <si>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</si>
  <si>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</si>
  <si>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</si>
  <si>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</si>
  <si>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</si>
  <si>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</si>
  <si>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</si>
  <si>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</si>
  <si>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</si>
  <si>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</si>
  <si>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</si>
  <si>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</si>
  <si>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</si>
  <si>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</si>
  <si>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</si>
  <si>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</si>
  <si>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</si>
  <si>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</si>
  <si>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</si>
  <si>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</si>
  <si>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</si>
  <si>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</si>
  <si>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</si>
  <si>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</si>
  <si>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</si>
  <si>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</si>
  <si>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</si>
  <si>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</si>
  <si>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</si>
  <si>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</si>
  <si>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</si>
  <si>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</si>
  <si>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</si>
  <si>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</si>
  <si>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</si>
  <si>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</si>
  <si>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</si>
  <si>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</si>
  <si>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</si>
  <si>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</si>
  <si>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</si>
  <si>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</si>
  <si>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</si>
  <si>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</si>
  <si>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</si>
  <si>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</si>
  <si>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</si>
  <si>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</si>
  <si>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</si>
  <si>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</si>
  <si>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</si>
  <si>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</si>
  <si>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</si>
  <si>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</si>
  <si>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</si>
  <si>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</si>
  <si>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</si>
  <si>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</si>
  <si>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</si>
  <si>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</si>
  <si>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</si>
  <si>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</si>
  <si>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</si>
  <si>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</si>
  <si>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</si>
  <si>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</si>
  <si>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</si>
  <si>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</si>
  <si>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</si>
  <si>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</si>
  <si>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</si>
  <si>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</si>
  <si>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</si>
  <si>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</si>
  <si>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</si>
  <si>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</si>
  <si>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</si>
  <si>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</si>
  <si>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</si>
  <si>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</si>
  <si>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</si>
  <si>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</si>
  <si>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</si>
  <si>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</si>
  <si>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</si>
  <si>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</si>
  <si>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</si>
  <si>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</si>
  <si>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</si>
  <si>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</si>
  <si>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</si>
  <si>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</si>
  <si>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</si>
  <si>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</si>
  <si>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</si>
  <si>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</si>
  <si>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</si>
  <si>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</si>
  <si>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</si>
  <si>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</si>
  <si>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</si>
  <si>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</si>
  <si>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</si>
  <si>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</si>
  <si>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</si>
  <si>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</si>
  <si>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</si>
  <si>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</si>
  <si>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</si>
  <si>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</si>
  <si>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</si>
  <si>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</si>
  <si>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</si>
  <si>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</si>
  <si>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</si>
  <si>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</si>
  <si>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</si>
  <si>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</si>
  <si>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</si>
  <si>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</si>
  <si>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</si>
  <si>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</si>
  <si>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</si>
  <si>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</si>
  <si>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</si>
  <si>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</si>
  <si>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</si>
  <si>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</si>
  <si>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</si>
  <si>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</si>
  <si>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</si>
  <si>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</si>
  <si>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</si>
  <si>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</si>
  <si>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</si>
  <si>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</si>
  <si>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</si>
  <si>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</si>
  <si>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</si>
  <si>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</si>
  <si>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</si>
  <si>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</si>
  <si>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</si>
  <si>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</si>
  <si>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</si>
  <si>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</si>
  <si>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</si>
  <si>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</si>
  <si>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</si>
  <si>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</si>
  <si>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</si>
  <si>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</si>
  <si>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</si>
  <si>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</si>
  <si>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</si>
  <si>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</si>
  <si>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</si>
  <si>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</si>
  <si>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</si>
  <si>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</si>
  <si>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</si>
  <si>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</si>
  <si>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</si>
  <si>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</si>
  <si>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</si>
  <si>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</si>
  <si>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</si>
  <si>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</si>
  <si>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</si>
  <si>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</si>
  <si>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</si>
  <si>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</si>
  <si>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</si>
  <si>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</si>
  <si>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</si>
  <si>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</si>
  <si>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</si>
  <si>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</si>
  <si>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</si>
  <si>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</si>
  <si>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</si>
  <si>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</si>
  <si>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</si>
  <si>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</si>
  <si>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</si>
  <si>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</si>
  <si>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</si>
  <si>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</si>
  <si>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</si>
  <si>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</si>
  <si>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</si>
  <si>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</si>
  <si>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</si>
  <si>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</si>
  <si>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</si>
  <si>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</si>
  <si>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</si>
  <si>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</si>
  <si>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</si>
  <si>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</si>
  <si>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</si>
  <si>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</si>
  <si>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</si>
  <si>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</si>
  <si>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</si>
  <si>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</si>
  <si>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</si>
  <si>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</si>
  <si>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</si>
  <si>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</si>
  <si>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</si>
  <si>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</si>
  <si>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</si>
  <si>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</si>
  <si>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</si>
  <si>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</si>
  <si>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</si>
  <si>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</si>
  <si>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</si>
  <si>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</si>
  <si>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</si>
  <si>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</si>
  <si>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</si>
  <si>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</si>
  <si>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</si>
  <si>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</si>
  <si>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</si>
  <si>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</si>
  <si>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</si>
  <si>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</si>
  <si>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</si>
  <si>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</si>
  <si>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</si>
  <si>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</si>
  <si>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</si>
  <si>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</si>
  <si>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</si>
  <si>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</si>
  <si>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</si>
  <si>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</si>
  <si>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</si>
  <si>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</si>
  <si>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</si>
  <si>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</si>
  <si>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</si>
  <si>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</si>
  <si>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</si>
  <si>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</si>
  <si>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</si>
  <si>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</si>
  <si>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</si>
  <si>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</si>
  <si>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</si>
  <si>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</si>
  <si>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</si>
  <si>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</si>
  <si>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</si>
  <si>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</si>
  <si>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</si>
  <si>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</si>
  <si>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</si>
  <si>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</si>
  <si>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</si>
  <si>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</si>
  <si>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</si>
  <si>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</si>
  <si>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</si>
  <si>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</si>
  <si>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</si>
  <si>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</si>
  <si>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</si>
  <si>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</si>
  <si>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</si>
  <si>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</si>
  <si>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</si>
  <si>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</si>
  <si>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</si>
  <si>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</si>
  <si>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</si>
  <si>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</si>
  <si>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</si>
  <si>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</si>
  <si>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Comité Municipal de Agua Potable y Alcantarillado de Salamanca, Guanajuato.</t>
  </si>
  <si>
    <t>Correspondiente del 1 de Enero al 30 de Junio de 2023</t>
  </si>
  <si>
    <t>UEPS</t>
  </si>
  <si>
    <t>N/A</t>
  </si>
  <si>
    <t>Linea Recta</t>
  </si>
  <si>
    <t>Conac</t>
  </si>
  <si>
    <t>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</si>
</sst>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9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2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wrapText="1"/>
    </xf>
    <xf numFmtId="4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Border="1" applyAlignment="1">
      <alignment vertical="center"/>
    </xf>
    <xf numFmtId="0" fontId="14" fillId="6" borderId="0" xfId="9" applyFont="1" applyFill="1" applyAlignment="1">
      <alignment horizontal="center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14" fillId="6" borderId="0" xfId="9" applyFont="1" applyFill="1" applyAlignment="1">
      <alignment horizontal="center" vertical="center"/>
    </xf>
    <xf numFmtId="3" fontId="10" fillId="8" borderId="1" xfId="13" applyNumberFormat="1" applyFont="1" applyFill="1" applyBorder="1" applyAlignment="1">
      <alignment horizontal="right" vertical="center" wrapText="1" indent="1"/>
    </xf>
    <xf numFmtId="3" fontId="10" fillId="0" borderId="1" xfId="13" applyNumberFormat="1" applyFont="1" applyBorder="1" applyAlignment="1">
      <alignment horizontal="right" vertical="center" wrapText="1" indent="1"/>
    </xf>
    <xf numFmtId="3" fontId="11" fillId="0" borderId="1" xfId="13" applyNumberFormat="1" applyFont="1" applyBorder="1" applyAlignment="1">
      <alignment horizontal="right" vertical="center" wrapText="1" indent="1"/>
    </xf>
    <xf numFmtId="3" fontId="11" fillId="0" borderId="1" xfId="13" applyNumberFormat="1" applyFont="1" applyBorder="1" applyAlignment="1">
      <alignment horizontal="right" vertical="center" indent="1"/>
    </xf>
    <xf numFmtId="3" fontId="10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3" fillId="5" borderId="0" xfId="8" applyFont="1" applyFill="1" applyAlignment="1">
      <alignment vertical="center"/>
    </xf>
    <xf numFmtId="0" fontId="14" fillId="6" borderId="0" xfId="8" applyFont="1" applyFill="1" applyAlignment="1">
      <alignment vertical="center"/>
    </xf>
    <xf numFmtId="4" fontId="11" fillId="0" borderId="0" xfId="8" applyNumberFormat="1" applyFont="1" applyAlignment="1">
      <alignment vertical="center"/>
    </xf>
    <xf numFmtId="0" fontId="14" fillId="6" borderId="0" xfId="8" applyFont="1" applyFill="1" applyAlignment="1">
      <alignment vertical="center" wrapText="1"/>
    </xf>
    <xf numFmtId="0" fontId="14" fillId="7" borderId="0" xfId="8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21" xfId="8" applyFont="1" applyBorder="1" applyAlignment="1">
      <alignment horizontal="center" vertical="center"/>
    </xf>
    <xf numFmtId="0" fontId="11" fillId="0" borderId="21" xfId="8" applyFont="1" applyBorder="1" applyAlignment="1">
      <alignment vertical="center"/>
    </xf>
    <xf numFmtId="4" fontId="11" fillId="0" borderId="21" xfId="8" applyNumberFormat="1" applyFont="1" applyBorder="1" applyAlignment="1">
      <alignment vertical="center"/>
    </xf>
    <xf numFmtId="0" fontId="3" fillId="0" borderId="21" xfId="12" applyFont="1" applyBorder="1" applyAlignment="1">
      <alignment horizontal="center" vertical="center"/>
    </xf>
    <xf numFmtId="0" fontId="3" fillId="0" borderId="21" xfId="12" applyFont="1" applyBorder="1"/>
    <xf numFmtId="4" fontId="3" fillId="0" borderId="21" xfId="12" applyNumberFormat="1" applyFont="1" applyBorder="1"/>
    <xf numFmtId="9" fontId="3" fillId="0" borderId="21" xfId="14" applyFont="1" applyBorder="1"/>
    <xf numFmtId="0" fontId="11" fillId="0" borderId="21" xfId="12" applyFont="1" applyBorder="1"/>
    <xf numFmtId="0" fontId="3" fillId="0" borderId="21" xfId="12" applyFont="1" applyBorder="1" applyAlignment="1">
      <alignment wrapText="1"/>
    </xf>
    <xf numFmtId="0" fontId="3" fillId="0" borderId="21" xfId="12" applyFont="1" applyBorder="1" applyAlignment="1">
      <alignment horizontal="center"/>
    </xf>
    <xf numFmtId="9" fontId="3" fillId="0" borderId="21" xfId="12" applyNumberFormat="1" applyFont="1" applyBorder="1"/>
    <xf numFmtId="0" fontId="11" fillId="0" borderId="21" xfId="9" applyFont="1" applyBorder="1" applyAlignment="1">
      <alignment horizontal="center"/>
    </xf>
    <xf numFmtId="0" fontId="11" fillId="0" borderId="21" xfId="9" applyFont="1" applyBorder="1"/>
    <xf numFmtId="4" fontId="11" fillId="0" borderId="21" xfId="9" applyNumberFormat="1" applyFont="1" applyBorder="1"/>
    <xf numFmtId="0" fontId="10" fillId="0" borderId="21" xfId="9" applyFont="1" applyBorder="1" applyAlignment="1">
      <alignment horizontal="center"/>
    </xf>
    <xf numFmtId="0" fontId="10" fillId="0" borderId="21" xfId="9" applyFont="1" applyBorder="1"/>
    <xf numFmtId="4" fontId="10" fillId="0" borderId="21" xfId="9" applyNumberFormat="1" applyFont="1" applyBorder="1"/>
    <xf numFmtId="0" fontId="10" fillId="0" borderId="21" xfId="9" applyFont="1" applyBorder="1" applyAlignment="1">
      <alignment horizontal="left" indent="1"/>
    </xf>
    <xf numFmtId="0" fontId="10" fillId="0" borderId="21" xfId="2" applyFont="1" applyBorder="1" applyAlignment="1">
      <alignment horizontal="center"/>
    </xf>
    <xf numFmtId="0" fontId="10" fillId="0" borderId="21" xfId="2" applyFont="1" applyBorder="1"/>
    <xf numFmtId="4" fontId="10" fillId="0" borderId="21" xfId="19" applyNumberFormat="1" applyFont="1" applyFill="1" applyBorder="1"/>
    <xf numFmtId="0" fontId="11" fillId="0" borderId="21" xfId="2" applyFont="1" applyBorder="1" applyAlignment="1">
      <alignment horizontal="center"/>
    </xf>
    <xf numFmtId="0" fontId="11" fillId="0" borderId="21" xfId="2" applyFont="1" applyBorder="1"/>
    <xf numFmtId="4" fontId="11" fillId="0" borderId="21" xfId="19" applyNumberFormat="1" applyFont="1" applyFill="1" applyBorder="1"/>
    <xf numFmtId="0" fontId="2" fillId="0" borderId="21" xfId="9" applyFont="1" applyBorder="1"/>
    <xf numFmtId="0" fontId="2" fillId="0" borderId="21" xfId="2" applyFont="1" applyBorder="1"/>
    <xf numFmtId="4" fontId="10" fillId="0" borderId="21" xfId="18" applyNumberFormat="1" applyFont="1" applyFill="1" applyBorder="1"/>
    <xf numFmtId="0" fontId="3" fillId="0" borderId="21" xfId="2" applyFont="1" applyBorder="1"/>
    <xf numFmtId="4" fontId="11" fillId="0" borderId="21" xfId="18" applyNumberFormat="1" applyFont="1" applyFill="1" applyBorder="1"/>
    <xf numFmtId="0" fontId="10" fillId="0" borderId="21" xfId="2" applyFont="1" applyBorder="1" applyAlignment="1">
      <alignment horizontal="left" indent="1"/>
    </xf>
    <xf numFmtId="4" fontId="10" fillId="0" borderId="21" xfId="2" applyNumberFormat="1" applyFont="1" applyBorder="1"/>
    <xf numFmtId="0" fontId="3" fillId="0" borderId="21" xfId="9" applyFont="1" applyBorder="1"/>
    <xf numFmtId="4" fontId="7" fillId="0" borderId="21" xfId="2" applyNumberFormat="1" applyFont="1" applyBorder="1" applyAlignment="1" applyProtection="1">
      <alignment vertical="top"/>
      <protection locked="0"/>
    </xf>
    <xf numFmtId="0" fontId="10" fillId="0" borderId="21" xfId="9" quotePrefix="1" applyFont="1" applyBorder="1" applyAlignment="1">
      <alignment horizontal="left" indent="1"/>
    </xf>
    <xf numFmtId="4" fontId="3" fillId="0" borderId="22" xfId="26" applyNumberFormat="1" applyFont="1" applyBorder="1" applyProtection="1">
      <protection locked="0"/>
    </xf>
    <xf numFmtId="3" fontId="7" fillId="0" borderId="0" xfId="10" applyNumberFormat="1" applyFont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169">
    <cellStyle name="Euro" xfId="27" xr:uid="{F8C1D875-2BC5-4B4F-941D-FF2E1382B960}"/>
    <cellStyle name="Hipervínculo" xfId="11" builtinId="8"/>
    <cellStyle name="Millares" xfId="18" builtinId="3"/>
    <cellStyle name="Millares 2" xfId="1" xr:uid="{00000000-0005-0000-0000-000002000000}"/>
    <cellStyle name="Millares 2 10" xfId="108" xr:uid="{3F25126D-57EB-405B-82F9-E4F493D9118C}"/>
    <cellStyle name="Millares 2 11" xfId="98" xr:uid="{B3893D38-3193-474D-A1F8-77F2160DF0AC}"/>
    <cellStyle name="Millares 2 12" xfId="88" xr:uid="{C15DE4E5-431F-4C97-9A74-D9C65E9AC41D}"/>
    <cellStyle name="Millares 2 13" xfId="78" xr:uid="{9AD2B60F-7E0A-4F3F-932C-E91742A57F47}"/>
    <cellStyle name="Millares 2 14" xfId="68" xr:uid="{BB28A2AA-4435-47BF-B129-2D9FB4711EBC}"/>
    <cellStyle name="Millares 2 15" xfId="58" xr:uid="{F0AE04ED-1D46-4A13-9DE1-BE067CD04441}"/>
    <cellStyle name="Millares 2 16" xfId="48" xr:uid="{22DC121B-2F31-43DF-8AB7-0158CFFB0C12}"/>
    <cellStyle name="Millares 2 2" xfId="15" xr:uid="{00000000-0005-0000-0000-000003000000}"/>
    <cellStyle name="Millares 2 2 10" xfId="89" xr:uid="{756FDF1B-D55C-452C-9EF4-F484F61A0D87}"/>
    <cellStyle name="Millares 2 2 11" xfId="79" xr:uid="{A83941CA-4BE4-45C8-9C9E-016858AA7BFB}"/>
    <cellStyle name="Millares 2 2 12" xfId="69" xr:uid="{470B9E7B-BC0C-44E5-8EAC-673D8BA9A30D}"/>
    <cellStyle name="Millares 2 2 13" xfId="59" xr:uid="{7E6CD2B0-14CF-4179-993C-16C0D0D4EFED}"/>
    <cellStyle name="Millares 2 2 14" xfId="49" xr:uid="{9F4E034F-D475-460C-AB47-D9B684A9708F}"/>
    <cellStyle name="Millares 2 2 15" xfId="166" xr:uid="{475612C7-6F18-4E89-9DA6-34D331B12EA1}"/>
    <cellStyle name="Millares 2 2 2" xfId="21" xr:uid="{C2C4420C-FA93-414F-A537-C5495706018D}"/>
    <cellStyle name="Millares 2 2 2 2" xfId="41" xr:uid="{98109B8B-0848-4437-B012-CD07DF3FFEF6}"/>
    <cellStyle name="Millares 2 2 3" xfId="29" xr:uid="{CA6EC6B6-EA46-48A2-B64F-E80CE95064A9}"/>
    <cellStyle name="Millares 2 2 4" xfId="148" xr:uid="{08D02CC2-393B-4BF4-A82F-1F626E93EF42}"/>
    <cellStyle name="Millares 2 2 5" xfId="138" xr:uid="{7A0FC1C8-A36E-4A27-9306-70A0AE66E39C}"/>
    <cellStyle name="Millares 2 2 6" xfId="129" xr:uid="{3AD7D95C-7422-4BCC-B661-463ADBBC428F}"/>
    <cellStyle name="Millares 2 2 7" xfId="119" xr:uid="{730133F3-48FF-4986-96B6-5C3369DFC1C3}"/>
    <cellStyle name="Millares 2 2 8" xfId="109" xr:uid="{C13E931A-3607-4E0E-9AC3-6B4822952291}"/>
    <cellStyle name="Millares 2 2 9" xfId="99" xr:uid="{21CF0517-B945-4821-AFF6-80C7B3A55029}"/>
    <cellStyle name="Millares 2 3" xfId="16" xr:uid="{00000000-0005-0000-0000-000004000000}"/>
    <cellStyle name="Millares 2 3 10" xfId="90" xr:uid="{BB0BA7CA-589A-4C19-AAD8-AFE915A82305}"/>
    <cellStyle name="Millares 2 3 11" xfId="80" xr:uid="{7B57AE27-0999-45B9-AB1E-4917569F0C49}"/>
    <cellStyle name="Millares 2 3 12" xfId="70" xr:uid="{968032A0-AFEF-48BB-9071-DEE7E1CA0EA8}"/>
    <cellStyle name="Millares 2 3 13" xfId="60" xr:uid="{FE0C921A-9765-4E7A-8338-AF6B7CD2CB9E}"/>
    <cellStyle name="Millares 2 3 14" xfId="50" xr:uid="{5E463AB3-3672-4CE6-93C4-E1E1CA880A74}"/>
    <cellStyle name="Millares 2 3 15" xfId="168" xr:uid="{880091D7-BE26-4AAC-BF9E-AE86728EE47C}"/>
    <cellStyle name="Millares 2 3 2" xfId="22" xr:uid="{FDA5CD61-9400-419C-8B42-F8B8C6E86C23}"/>
    <cellStyle name="Millares 2 3 2 2" xfId="42" xr:uid="{D2C1C109-27BB-4585-A8F9-4B44FCF857D2}"/>
    <cellStyle name="Millares 2 3 3" xfId="30" xr:uid="{3E6AD7BA-30EE-45F3-919C-2B77E40B787D}"/>
    <cellStyle name="Millares 2 3 4" xfId="149" xr:uid="{1E24945D-AE37-4531-BC67-ADED7EEBACF4}"/>
    <cellStyle name="Millares 2 3 5" xfId="139" xr:uid="{F218DA8E-3474-40CC-92F9-24A3F96597EE}"/>
    <cellStyle name="Millares 2 3 6" xfId="130" xr:uid="{D59CDDDF-C649-4CCB-96C5-359E3C4A07CD}"/>
    <cellStyle name="Millares 2 3 7" xfId="120" xr:uid="{6BC51211-9284-4E13-B13C-E3B16953C551}"/>
    <cellStyle name="Millares 2 3 8" xfId="110" xr:uid="{5F016164-F701-4665-AC75-74D7764AC534}"/>
    <cellStyle name="Millares 2 3 9" xfId="100" xr:uid="{0DE58F5F-4B07-4524-93F1-00BFDE5D6F3A}"/>
    <cellStyle name="Millares 2 4" xfId="20" xr:uid="{05888B72-5D54-4869-AF17-F0CA1176182B}"/>
    <cellStyle name="Millares 2 4 10" xfId="67" xr:uid="{4402C3EC-A99C-4B41-BA15-31E026C12D82}"/>
    <cellStyle name="Millares 2 4 11" xfId="57" xr:uid="{5FFB858C-B0D0-4216-9B8A-2E3254E0F925}"/>
    <cellStyle name="Millares 2 4 2" xfId="40" xr:uid="{3C971374-0E6B-4384-9E59-D97A0A729A54}"/>
    <cellStyle name="Millares 2 4 3" xfId="146" xr:uid="{8563085A-BE02-4628-893C-4FB333810C0B}"/>
    <cellStyle name="Millares 2 4 4" xfId="127" xr:uid="{4E9162F0-3694-4785-BEA7-6621B7BB5459}"/>
    <cellStyle name="Millares 2 4 5" xfId="117" xr:uid="{9BBBD5D8-3BF0-457E-BB13-6A3989D1A87F}"/>
    <cellStyle name="Millares 2 4 6" xfId="107" xr:uid="{26718D33-B736-4767-89C9-D6F4D211E651}"/>
    <cellStyle name="Millares 2 4 7" xfId="97" xr:uid="{A2545B23-12E4-44E8-B3AC-88613822D2F2}"/>
    <cellStyle name="Millares 2 4 8" xfId="87" xr:uid="{D4B3D27D-33E7-4BA2-86DD-2080462E9298}"/>
    <cellStyle name="Millares 2 4 9" xfId="77" xr:uid="{ACF3FEE2-E687-4EFC-AB66-C01CBE6CAC1D}"/>
    <cellStyle name="Millares 2 5" xfId="28" xr:uid="{90D1E2D7-7768-4A06-AB58-CAD743DA6133}"/>
    <cellStyle name="Millares 2 5 2" xfId="156" xr:uid="{2D8E751D-3627-42DB-AE7A-0F4A257E20F9}"/>
    <cellStyle name="Millares 2 6" xfId="147" xr:uid="{01C94999-44D5-4F32-A017-E04BC764D2EB}"/>
    <cellStyle name="Millares 2 7" xfId="137" xr:uid="{A7870DF7-6400-4BB5-8046-BAD61A7B6455}"/>
    <cellStyle name="Millares 2 8" xfId="128" xr:uid="{2599474F-A730-4D39-8488-66D7333CC5FF}"/>
    <cellStyle name="Millares 2 9" xfId="118" xr:uid="{34D575F4-D398-4CB6-93D3-CC877577AB08}"/>
    <cellStyle name="Millares 3" xfId="19" xr:uid="{00000000-0005-0000-0000-000005000000}"/>
    <cellStyle name="Millares 3 10" xfId="91" xr:uid="{F0406D36-3218-4DB0-A690-6533479F92A2}"/>
    <cellStyle name="Millares 3 11" xfId="81" xr:uid="{661E6420-DC11-4F24-91E6-D394714445CC}"/>
    <cellStyle name="Millares 3 12" xfId="71" xr:uid="{0A7A3069-82BF-4175-B8B7-C671272EB190}"/>
    <cellStyle name="Millares 3 13" xfId="61" xr:uid="{28BD7874-048B-483A-B3FE-34A230A8A35A}"/>
    <cellStyle name="Millares 3 14" xfId="51" xr:uid="{4F544A8C-F7C0-4C3B-B9CC-6343C1D2099B}"/>
    <cellStyle name="Millares 3 15" xfId="167" xr:uid="{D7FBD2D8-745B-4E2D-ABE1-623D3974557A}"/>
    <cellStyle name="Millares 3 2" xfId="25" xr:uid="{27A12B75-A459-46D9-8C72-60632320E6D9}"/>
    <cellStyle name="Millares 3 2 2" xfId="43" xr:uid="{34F6780E-01B1-43AB-9DDC-1C9F4F081E13}"/>
    <cellStyle name="Millares 3 3" xfId="31" xr:uid="{1EF5CA39-4365-4AAC-8EE5-3CE93ED44BDA}"/>
    <cellStyle name="Millares 3 4" xfId="150" xr:uid="{A6DE8AC0-BBF3-4BC4-A715-EFEBAA55ADF5}"/>
    <cellStyle name="Millares 3 5" xfId="140" xr:uid="{2828D431-4524-42AC-8710-BF6D91FE68B3}"/>
    <cellStyle name="Millares 3 6" xfId="131" xr:uid="{1D4E3171-3614-4162-9AF6-34C300E85EF0}"/>
    <cellStyle name="Millares 3 7" xfId="121" xr:uid="{7442BCAD-A0CE-4724-BA2A-491BAB297822}"/>
    <cellStyle name="Millares 3 8" xfId="111" xr:uid="{B16B3962-4816-4DB0-B837-4EED9FFCA35A}"/>
    <cellStyle name="Millares 3 9" xfId="101" xr:uid="{652E867A-E805-4DA9-8F6A-5C9E16E6B3A7}"/>
    <cellStyle name="Millares 4" xfId="17" xr:uid="{00000000-0005-0000-0000-000006000000}"/>
    <cellStyle name="Millares 4 2" xfId="23" xr:uid="{092EBACE-C17E-4FFD-A3E2-A95FA8368E3E}"/>
    <cellStyle name="Millares 4 3" xfId="157" xr:uid="{408FEEEF-0F66-4020-BF2D-73F3D9739675}"/>
    <cellStyle name="Millares 5" xfId="24" xr:uid="{5FDA8E0A-A449-463F-AA24-740BB55771CF}"/>
    <cellStyle name="Moneda 2" xfId="32" xr:uid="{A9B69F29-D76E-4FB2-A851-32CCE34AA7FC}"/>
    <cellStyle name="Moneda 2 10" xfId="92" xr:uid="{20A79B35-DA4D-4D49-809D-BAC5276643B7}"/>
    <cellStyle name="Moneda 2 11" xfId="82" xr:uid="{64371C19-EE77-4A16-B95E-DE002579A647}"/>
    <cellStyle name="Moneda 2 12" xfId="72" xr:uid="{8464835A-AA4F-47F8-8182-DD7FF4A538DF}"/>
    <cellStyle name="Moneda 2 13" xfId="62" xr:uid="{BCE142C6-118C-4635-A2F8-708B9F230D61}"/>
    <cellStyle name="Moneda 2 14" xfId="52" xr:uid="{8CC9405E-6721-4875-8562-1CDA9B57C498}"/>
    <cellStyle name="Moneda 2 2" xfId="44" xr:uid="{F9E2A7EE-CC00-4D15-BFE9-9B5F28FC6DC4}"/>
    <cellStyle name="Moneda 2 2 2" xfId="163" xr:uid="{BA72BDA9-4E57-4843-BAB5-B09B7DD9FDE6}"/>
    <cellStyle name="Moneda 2 3" xfId="158" xr:uid="{E916C967-B6AB-4BFE-8BA6-EF7619159E40}"/>
    <cellStyle name="Moneda 2 4" xfId="151" xr:uid="{94E20BD9-1839-4208-8E35-040D132623C6}"/>
    <cellStyle name="Moneda 2 5" xfId="141" xr:uid="{C277A619-48A3-4677-BD57-06D41184E89E}"/>
    <cellStyle name="Moneda 2 6" xfId="132" xr:uid="{7833FBC9-958C-4D9D-B305-9D5C99AF2354}"/>
    <cellStyle name="Moneda 2 7" xfId="122" xr:uid="{DB191CA7-EC5A-4AA4-B859-16DFC60AE5B2}"/>
    <cellStyle name="Moneda 2 8" xfId="112" xr:uid="{6F088A61-B812-4016-B4CB-5458591B8810}"/>
    <cellStyle name="Moneda 2 9" xfId="102" xr:uid="{A2009309-7513-4020-9DF4-BB853EFCB9E7}"/>
    <cellStyle name="Normal" xfId="0" builtinId="0"/>
    <cellStyle name="Normal 2" xfId="2" xr:uid="{00000000-0005-0000-0000-000008000000}"/>
    <cellStyle name="Normal 2 10" xfId="103" xr:uid="{E84C5104-A8BD-4BB1-A6A0-BAF6A23811DD}"/>
    <cellStyle name="Normal 2 11" xfId="93" xr:uid="{FAE84F67-849C-45A9-9B68-3953990BECE7}"/>
    <cellStyle name="Normal 2 12" xfId="83" xr:uid="{2225C903-C0CA-47B3-8B47-7A37BCDDC6AB}"/>
    <cellStyle name="Normal 2 13" xfId="73" xr:uid="{9CC19ED5-1DE4-497B-A432-4A29710DEAE2}"/>
    <cellStyle name="Normal 2 14" xfId="63" xr:uid="{A620632D-5CA0-4A1A-A42A-230EA37AD201}"/>
    <cellStyle name="Normal 2 15" xfId="53" xr:uid="{BD3E0880-BC2D-431B-965A-0761C4AD6A6C}"/>
    <cellStyle name="Normal 2 2" xfId="3" xr:uid="{00000000-0005-0000-0000-000009000000}"/>
    <cellStyle name="Normal 2 3" xfId="9" xr:uid="{00000000-0005-0000-0000-00000A000000}"/>
    <cellStyle name="Normal 2 3 2" xfId="45" xr:uid="{0A7317A1-5261-4405-A695-C59BEBA1F80B}"/>
    <cellStyle name="Normal 2 4" xfId="159" xr:uid="{C768565A-4DA2-4370-9B5C-33AD34FCCC61}"/>
    <cellStyle name="Normal 2 5" xfId="152" xr:uid="{C539D769-E86A-4956-AAD1-7F68201013BE}"/>
    <cellStyle name="Normal 2 6" xfId="142" xr:uid="{90D0FE77-91D3-4F1E-8593-43FC9C2E379B}"/>
    <cellStyle name="Normal 2 7" xfId="133" xr:uid="{B38C8B7B-FADA-4D20-8B53-A2826FA129E5}"/>
    <cellStyle name="Normal 2 8" xfId="123" xr:uid="{DCC1FAAA-157C-452F-9AA4-AE5FC753B7AD}"/>
    <cellStyle name="Normal 2 9" xfId="113" xr:uid="{AB3DEE98-6628-4291-9726-FBAB39FDECA9}"/>
    <cellStyle name="Normal 3" xfId="8" xr:uid="{00000000-0005-0000-0000-00000B000000}"/>
    <cellStyle name="Normal 3 10" xfId="94" xr:uid="{A1F479AA-D9A5-471F-9904-4D76428C74A8}"/>
    <cellStyle name="Normal 3 11" xfId="84" xr:uid="{09B47E5A-E396-43D6-8B73-CF5C55090AE3}"/>
    <cellStyle name="Normal 3 12" xfId="74" xr:uid="{2D42CEFA-06CE-49F4-8988-54BF8CF207E9}"/>
    <cellStyle name="Normal 3 13" xfId="64" xr:uid="{BF3A3FEB-9268-4C93-9954-D28A7E0C7A20}"/>
    <cellStyle name="Normal 3 14" xfId="54" xr:uid="{FACBDB08-1690-4D43-B03F-77C09E23F615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160" xr:uid="{278F8B27-7254-4710-A2D6-265CC08C2BFD}"/>
    <cellStyle name="Normal 3 4" xfId="33" xr:uid="{9F0FD0D0-9234-4636-84E9-BC044A6BCD31}"/>
    <cellStyle name="Normal 3 4 2" xfId="153" xr:uid="{B65D0D9C-D24A-4C00-90D1-610F37B5C17C}"/>
    <cellStyle name="Normal 3 5" xfId="143" xr:uid="{BAD4130D-5BD4-43A8-922B-A6418FCF470B}"/>
    <cellStyle name="Normal 3 6" xfId="134" xr:uid="{49CD02B0-FBDF-4117-B1D4-2725CD2367DE}"/>
    <cellStyle name="Normal 3 7" xfId="124" xr:uid="{126400CE-9C6A-4DF5-802B-423DE282C942}"/>
    <cellStyle name="Normal 3 8" xfId="114" xr:uid="{74046E55-7CE5-462C-AA1B-B60949DEA774}"/>
    <cellStyle name="Normal 3 9" xfId="104" xr:uid="{B47337EA-1E02-4617-B0E2-BC36DA786FF3}"/>
    <cellStyle name="Normal 4" xfId="4" xr:uid="{00000000-0005-0000-0000-00000F000000}"/>
    <cellStyle name="Normal 4 2" xfId="35" xr:uid="{61065D6A-92AB-4433-BB5F-04304E26720E}"/>
    <cellStyle name="Normal 4 3" xfId="34" xr:uid="{B36AE2DF-A72B-4432-A8E3-C058C8651F01}"/>
    <cellStyle name="Normal 5" xfId="5" xr:uid="{00000000-0005-0000-0000-000010000000}"/>
    <cellStyle name="Normal 5 2" xfId="37" xr:uid="{38BEE124-167C-4BBE-B6E1-ED91BC1E7F8B}"/>
    <cellStyle name="Normal 5 3" xfId="36" xr:uid="{9FA4B972-F7A0-41D8-83DE-D605E939BFF1}"/>
    <cellStyle name="Normal 56" xfId="6" xr:uid="{00000000-0005-0000-0000-000011000000}"/>
    <cellStyle name="Normal 6" xfId="38" xr:uid="{D99A4400-1EE4-400A-9F1D-8D57AC3120FD}"/>
    <cellStyle name="Normal 6 10" xfId="105" xr:uid="{0E148F12-32F1-4E50-8B58-E9331EAC91F9}"/>
    <cellStyle name="Normal 6 11" xfId="95" xr:uid="{8EFED741-14C6-4018-A897-74E8CDCA3E81}"/>
    <cellStyle name="Normal 6 12" xfId="85" xr:uid="{75AE8014-2483-446B-92B8-FA1B42CA0FA4}"/>
    <cellStyle name="Normal 6 13" xfId="75" xr:uid="{DE57A262-4EDA-4CB2-9604-876F8229EF82}"/>
    <cellStyle name="Normal 6 14" xfId="65" xr:uid="{F886579C-EB77-4681-AB53-76843A4D78FB}"/>
    <cellStyle name="Normal 6 15" xfId="55" xr:uid="{848CB6AA-8385-4F90-8C2B-5EABF8634142}"/>
    <cellStyle name="Normal 6 2" xfId="39" xr:uid="{645102D4-F292-4084-9553-2765C279C5AC}"/>
    <cellStyle name="Normal 6 2 10" xfId="96" xr:uid="{B6433B5B-A1AA-424D-8AB5-1A47F22A1238}"/>
    <cellStyle name="Normal 6 2 11" xfId="86" xr:uid="{11819FE8-1F0D-46AE-BAA4-F655F2D619CD}"/>
    <cellStyle name="Normal 6 2 12" xfId="76" xr:uid="{2439F241-5F8E-49A5-8DBF-2139838258C5}"/>
    <cellStyle name="Normal 6 2 13" xfId="66" xr:uid="{0DF9CC6D-88FD-49D3-921B-432F5C691D81}"/>
    <cellStyle name="Normal 6 2 14" xfId="56" xr:uid="{5729EA52-5ADE-4B67-AF3B-ABF25B889A1C}"/>
    <cellStyle name="Normal 6 2 2" xfId="47" xr:uid="{46E0779F-1B89-4B18-A5C0-25E0823FAA42}"/>
    <cellStyle name="Normal 6 2 2 2" xfId="165" xr:uid="{FC5A785E-792D-4273-BD5E-2BD3CAE5BAEE}"/>
    <cellStyle name="Normal 6 2 3" xfId="162" xr:uid="{1E643C7D-A9D5-4F8D-B1F3-C406EDBEAE31}"/>
    <cellStyle name="Normal 6 2 4" xfId="155" xr:uid="{FE20904D-1480-45B6-A414-270F8AC6CE33}"/>
    <cellStyle name="Normal 6 2 5" xfId="145" xr:uid="{2C4E0FEA-C6CF-4B73-AB69-1B8ADA3D744F}"/>
    <cellStyle name="Normal 6 2 6" xfId="136" xr:uid="{975FF96B-86D4-4EFF-AD5A-0612854CDB6C}"/>
    <cellStyle name="Normal 6 2 7" xfId="126" xr:uid="{0B94BF47-3426-4F55-8248-EE37D73ED388}"/>
    <cellStyle name="Normal 6 2 8" xfId="116" xr:uid="{4512947D-A5C0-4FA8-B8CD-342D843EF36B}"/>
    <cellStyle name="Normal 6 2 9" xfId="106" xr:uid="{E62B12B2-9EA8-4A78-858E-527266B3CC20}"/>
    <cellStyle name="Normal 6 3" xfId="46" xr:uid="{8CEEA238-8A6B-4548-AF79-CA99D3D83730}"/>
    <cellStyle name="Normal 6 3 2" xfId="164" xr:uid="{C09AA1E5-396C-48A7-8C63-3BF0F7C95BED}"/>
    <cellStyle name="Normal 6 4" xfId="161" xr:uid="{CFFA01EC-2F86-42C6-9054-34EE9B295CE6}"/>
    <cellStyle name="Normal 6 5" xfId="154" xr:uid="{2FA4673F-AE7B-4AFB-BEFC-F65D7C236952}"/>
    <cellStyle name="Normal 6 6" xfId="144" xr:uid="{0B81C31E-1D16-4C3C-A2CE-A7B4842BED48}"/>
    <cellStyle name="Normal 6 7" xfId="135" xr:uid="{657AF9B9-C5E3-4DA7-B8B2-8D7B101552FE}"/>
    <cellStyle name="Normal 6 8" xfId="125" xr:uid="{76FE82DE-3175-43D6-AD85-A66272420C2B}"/>
    <cellStyle name="Normal 6 9" xfId="115" xr:uid="{61D858E5-C721-4809-8FFC-0CC7F22F82F1}"/>
    <cellStyle name="Normal 7" xfId="26" xr:uid="{2628C9C2-9257-4C90-90E0-66CB660B5C85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15240</xdr:rowOff>
    </xdr:from>
    <xdr:to>
      <xdr:col>0</xdr:col>
      <xdr:colOff>742188</xdr:colOff>
      <xdr:row>3</xdr:row>
      <xdr:rowOff>88392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D955A-FBA3-4449-9125-5B10D451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1460"/>
          <a:ext cx="551688" cy="545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</xdr:colOff>
      <xdr:row>0</xdr:row>
      <xdr:rowOff>83820</xdr:rowOff>
    </xdr:from>
    <xdr:to>
      <xdr:col>1</xdr:col>
      <xdr:colOff>810768</xdr:colOff>
      <xdr:row>2</xdr:row>
      <xdr:rowOff>156972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BAA4B8-77A5-B5BA-CBFA-2FAD95317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" y="83820"/>
          <a:ext cx="551688" cy="545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91440</xdr:rowOff>
    </xdr:from>
    <xdr:to>
      <xdr:col>1</xdr:col>
      <xdr:colOff>239268</xdr:colOff>
      <xdr:row>2</xdr:row>
      <xdr:rowOff>164592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019268-EA39-46A5-B3F2-61CA7A8D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91440"/>
          <a:ext cx="551688" cy="545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60960</xdr:rowOff>
    </xdr:from>
    <xdr:to>
      <xdr:col>0</xdr:col>
      <xdr:colOff>650748</xdr:colOff>
      <xdr:row>2</xdr:row>
      <xdr:rowOff>134112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6E3322-2866-4D13-BFAD-7B468224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60960"/>
          <a:ext cx="551688" cy="5455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68580</xdr:rowOff>
    </xdr:from>
    <xdr:to>
      <xdr:col>1</xdr:col>
      <xdr:colOff>41148</xdr:colOff>
      <xdr:row>2</xdr:row>
      <xdr:rowOff>141732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DFE2A6-F720-4CED-9BBD-0E412704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68580"/>
          <a:ext cx="551688" cy="5455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106680</xdr:rowOff>
    </xdr:from>
    <xdr:to>
      <xdr:col>1</xdr:col>
      <xdr:colOff>483108</xdr:colOff>
      <xdr:row>2</xdr:row>
      <xdr:rowOff>195072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F4CE7E-757B-4743-83B3-85EDA490D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06680"/>
          <a:ext cx="551688" cy="5455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137160</xdr:rowOff>
    </xdr:from>
    <xdr:to>
      <xdr:col>1</xdr:col>
      <xdr:colOff>391668</xdr:colOff>
      <xdr:row>2</xdr:row>
      <xdr:rowOff>210312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1FFB89-E8C6-4193-9515-55092E580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3716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38" sqref="B38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52" t="s">
        <v>586</v>
      </c>
      <c r="B1" s="152"/>
      <c r="C1" s="16"/>
      <c r="D1" s="13" t="s">
        <v>528</v>
      </c>
      <c r="E1" s="14">
        <v>2023</v>
      </c>
    </row>
    <row r="2" spans="1:5" ht="18.95" customHeight="1" x14ac:dyDescent="0.2">
      <c r="A2" s="153" t="s">
        <v>527</v>
      </c>
      <c r="B2" s="153"/>
      <c r="C2" s="29"/>
      <c r="D2" s="13" t="s">
        <v>529</v>
      </c>
      <c r="E2" s="16" t="s">
        <v>534</v>
      </c>
    </row>
    <row r="3" spans="1:5" ht="18.95" customHeight="1" x14ac:dyDescent="0.2">
      <c r="A3" s="152" t="s">
        <v>587</v>
      </c>
      <c r="B3" s="152"/>
      <c r="C3" s="16"/>
      <c r="D3" s="13" t="s">
        <v>530</v>
      </c>
      <c r="E3" s="14">
        <v>2</v>
      </c>
    </row>
    <row r="4" spans="1:5" ht="18.95" customHeight="1" x14ac:dyDescent="0.2">
      <c r="A4" s="152" t="s">
        <v>548</v>
      </c>
      <c r="B4" s="152"/>
      <c r="C4" s="152"/>
      <c r="D4" s="152"/>
      <c r="E4" s="152"/>
    </row>
    <row r="5" spans="1:5" ht="15" customHeight="1" x14ac:dyDescent="0.2">
      <c r="A5" s="100" t="s">
        <v>31</v>
      </c>
      <c r="B5" s="99" t="s">
        <v>32</v>
      </c>
    </row>
    <row r="6" spans="1:5" x14ac:dyDescent="0.2">
      <c r="A6" s="4"/>
      <c r="B6" s="5"/>
    </row>
    <row r="7" spans="1:5" x14ac:dyDescent="0.2">
      <c r="A7" s="6"/>
      <c r="B7" s="7" t="s">
        <v>35</v>
      </c>
    </row>
    <row r="8" spans="1:5" x14ac:dyDescent="0.2">
      <c r="A8" s="6"/>
      <c r="B8" s="7"/>
    </row>
    <row r="9" spans="1:5" x14ac:dyDescent="0.2">
      <c r="A9" s="6"/>
      <c r="B9" s="8" t="s">
        <v>0</v>
      </c>
    </row>
    <row r="10" spans="1:5" x14ac:dyDescent="0.2">
      <c r="A10" s="35" t="s">
        <v>1</v>
      </c>
      <c r="B10" s="36" t="s">
        <v>2</v>
      </c>
    </row>
    <row r="11" spans="1:5" x14ac:dyDescent="0.2">
      <c r="A11" s="35" t="s">
        <v>3</v>
      </c>
      <c r="B11" s="36" t="s">
        <v>4</v>
      </c>
    </row>
    <row r="12" spans="1:5" x14ac:dyDescent="0.2">
      <c r="A12" s="35" t="s">
        <v>5</v>
      </c>
      <c r="B12" s="36" t="s">
        <v>6</v>
      </c>
    </row>
    <row r="13" spans="1:5" x14ac:dyDescent="0.2">
      <c r="A13" s="35" t="s">
        <v>78</v>
      </c>
      <c r="B13" s="36" t="s">
        <v>517</v>
      </c>
    </row>
    <row r="14" spans="1:5" x14ac:dyDescent="0.2">
      <c r="A14" s="35" t="s">
        <v>7</v>
      </c>
      <c r="B14" s="36" t="s">
        <v>518</v>
      </c>
    </row>
    <row r="15" spans="1:5" x14ac:dyDescent="0.2">
      <c r="A15" s="35" t="s">
        <v>8</v>
      </c>
      <c r="B15" s="36" t="s">
        <v>77</v>
      </c>
    </row>
    <row r="16" spans="1:5" x14ac:dyDescent="0.2">
      <c r="A16" s="35" t="s">
        <v>9</v>
      </c>
      <c r="B16" s="36" t="s">
        <v>10</v>
      </c>
    </row>
    <row r="17" spans="1:2" x14ac:dyDescent="0.2">
      <c r="A17" s="35" t="s">
        <v>11</v>
      </c>
      <c r="B17" s="36" t="s">
        <v>12</v>
      </c>
    </row>
    <row r="18" spans="1:2" x14ac:dyDescent="0.2">
      <c r="A18" s="35" t="s">
        <v>13</v>
      </c>
      <c r="B18" s="36" t="s">
        <v>14</v>
      </c>
    </row>
    <row r="19" spans="1:2" x14ac:dyDescent="0.2">
      <c r="A19" s="35" t="s">
        <v>15</v>
      </c>
      <c r="B19" s="36" t="s">
        <v>16</v>
      </c>
    </row>
    <row r="20" spans="1:2" x14ac:dyDescent="0.2">
      <c r="A20" s="35" t="s">
        <v>17</v>
      </c>
      <c r="B20" s="36" t="s">
        <v>519</v>
      </c>
    </row>
    <row r="21" spans="1:2" x14ac:dyDescent="0.2">
      <c r="A21" s="35" t="s">
        <v>18</v>
      </c>
      <c r="B21" s="36" t="s">
        <v>19</v>
      </c>
    </row>
    <row r="22" spans="1:2" x14ac:dyDescent="0.2">
      <c r="A22" s="35" t="s">
        <v>20</v>
      </c>
      <c r="B22" s="36" t="s">
        <v>125</v>
      </c>
    </row>
    <row r="23" spans="1:2" x14ac:dyDescent="0.2">
      <c r="A23" s="35" t="s">
        <v>21</v>
      </c>
      <c r="B23" s="36" t="s">
        <v>22</v>
      </c>
    </row>
    <row r="24" spans="1:2" x14ac:dyDescent="0.2">
      <c r="A24" s="77" t="s">
        <v>503</v>
      </c>
      <c r="B24" s="78" t="s">
        <v>246</v>
      </c>
    </row>
    <row r="25" spans="1:2" x14ac:dyDescent="0.2">
      <c r="A25" s="77" t="s">
        <v>504</v>
      </c>
      <c r="B25" s="78" t="s">
        <v>505</v>
      </c>
    </row>
    <row r="26" spans="1:2" x14ac:dyDescent="0.2">
      <c r="A26" s="77" t="s">
        <v>506</v>
      </c>
      <c r="B26" s="78" t="s">
        <v>283</v>
      </c>
    </row>
    <row r="27" spans="1:2" x14ac:dyDescent="0.2">
      <c r="A27" s="77" t="s">
        <v>507</v>
      </c>
      <c r="B27" s="78" t="s">
        <v>300</v>
      </c>
    </row>
    <row r="28" spans="1:2" x14ac:dyDescent="0.2">
      <c r="A28" s="35" t="s">
        <v>23</v>
      </c>
      <c r="B28" s="36" t="s">
        <v>24</v>
      </c>
    </row>
    <row r="29" spans="1:2" x14ac:dyDescent="0.2">
      <c r="A29" s="35" t="s">
        <v>25</v>
      </c>
      <c r="B29" s="36" t="s">
        <v>26</v>
      </c>
    </row>
    <row r="30" spans="1:2" x14ac:dyDescent="0.2">
      <c r="A30" s="35" t="s">
        <v>27</v>
      </c>
      <c r="B30" s="36" t="s">
        <v>28</v>
      </c>
    </row>
    <row r="31" spans="1:2" x14ac:dyDescent="0.2">
      <c r="A31" s="35" t="s">
        <v>29</v>
      </c>
      <c r="B31" s="36" t="s">
        <v>30</v>
      </c>
    </row>
    <row r="32" spans="1:2" x14ac:dyDescent="0.2">
      <c r="A32" s="35" t="s">
        <v>64</v>
      </c>
      <c r="B32" s="36" t="s">
        <v>65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35" t="s">
        <v>36</v>
      </c>
      <c r="B35" s="36" t="s">
        <v>33</v>
      </c>
    </row>
    <row r="36" spans="1:2" x14ac:dyDescent="0.2">
      <c r="A36" s="35" t="s">
        <v>37</v>
      </c>
      <c r="B36" s="36" t="s">
        <v>34</v>
      </c>
    </row>
    <row r="37" spans="1:2" x14ac:dyDescent="0.2">
      <c r="A37" s="6"/>
      <c r="B37" s="9"/>
    </row>
    <row r="38" spans="1:2" x14ac:dyDescent="0.2">
      <c r="A38" s="6"/>
      <c r="B38" s="7"/>
    </row>
    <row r="39" spans="1:2" x14ac:dyDescent="0.2">
      <c r="A39" s="6"/>
      <c r="B39" s="36"/>
    </row>
    <row r="40" spans="1:2" x14ac:dyDescent="0.2">
      <c r="A40" s="6"/>
      <c r="B40" s="36"/>
    </row>
    <row r="41" spans="1:2" ht="12" thickBot="1" x14ac:dyDescent="0.25">
      <c r="A41" s="10"/>
      <c r="B41" s="11"/>
    </row>
    <row r="44" spans="1:2" x14ac:dyDescent="0.2">
      <c r="B44" s="3" t="s">
        <v>549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topLeftCell="A10" workbookViewId="0">
      <selection activeCell="A27" sqref="A27:XFD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57" t="s">
        <v>586</v>
      </c>
      <c r="B1" s="158"/>
      <c r="C1" s="159"/>
    </row>
    <row r="2" spans="1:3" s="30" customFormat="1" ht="18" customHeight="1" x14ac:dyDescent="0.25">
      <c r="A2" s="160" t="s">
        <v>539</v>
      </c>
      <c r="B2" s="161"/>
      <c r="C2" s="162"/>
    </row>
    <row r="3" spans="1:3" s="30" customFormat="1" ht="18" customHeight="1" x14ac:dyDescent="0.25">
      <c r="A3" s="160" t="s">
        <v>587</v>
      </c>
      <c r="B3" s="161"/>
      <c r="C3" s="162"/>
    </row>
    <row r="4" spans="1:3" s="32" customFormat="1" ht="18" customHeight="1" x14ac:dyDescent="0.2">
      <c r="A4" s="163" t="s">
        <v>540</v>
      </c>
      <c r="B4" s="164"/>
      <c r="C4" s="165"/>
    </row>
    <row r="5" spans="1:3" x14ac:dyDescent="0.2">
      <c r="A5" s="43" t="s">
        <v>455</v>
      </c>
      <c r="B5" s="43"/>
      <c r="C5" s="102">
        <v>139684833.34</v>
      </c>
    </row>
    <row r="6" spans="1:3" x14ac:dyDescent="0.2">
      <c r="A6" s="44"/>
      <c r="B6" s="45"/>
      <c r="C6" s="46"/>
    </row>
    <row r="7" spans="1:3" x14ac:dyDescent="0.2">
      <c r="A7" s="53" t="s">
        <v>456</v>
      </c>
      <c r="B7" s="53"/>
      <c r="C7" s="103">
        <f>SUM(C8:C13)</f>
        <v>0</v>
      </c>
    </row>
    <row r="8" spans="1:3" x14ac:dyDescent="0.2">
      <c r="A8" s="60" t="s">
        <v>457</v>
      </c>
      <c r="B8" s="59" t="s">
        <v>284</v>
      </c>
      <c r="C8" s="104">
        <v>0</v>
      </c>
    </row>
    <row r="9" spans="1:3" x14ac:dyDescent="0.2">
      <c r="A9" s="47" t="s">
        <v>458</v>
      </c>
      <c r="B9" s="48" t="s">
        <v>467</v>
      </c>
      <c r="C9" s="104">
        <v>0</v>
      </c>
    </row>
    <row r="10" spans="1:3" x14ac:dyDescent="0.2">
      <c r="A10" s="47" t="s">
        <v>459</v>
      </c>
      <c r="B10" s="48" t="s">
        <v>292</v>
      </c>
      <c r="C10" s="104">
        <v>0</v>
      </c>
    </row>
    <row r="11" spans="1:3" x14ac:dyDescent="0.2">
      <c r="A11" s="47" t="s">
        <v>460</v>
      </c>
      <c r="B11" s="48" t="s">
        <v>293</v>
      </c>
      <c r="C11" s="104">
        <v>0</v>
      </c>
    </row>
    <row r="12" spans="1:3" x14ac:dyDescent="0.2">
      <c r="A12" s="47" t="s">
        <v>461</v>
      </c>
      <c r="B12" s="48" t="s">
        <v>294</v>
      </c>
      <c r="C12" s="104">
        <v>0</v>
      </c>
    </row>
    <row r="13" spans="1:3" x14ac:dyDescent="0.2">
      <c r="A13" s="49" t="s">
        <v>462</v>
      </c>
      <c r="B13" s="50" t="s">
        <v>463</v>
      </c>
      <c r="C13" s="104">
        <v>0</v>
      </c>
    </row>
    <row r="14" spans="1:3" x14ac:dyDescent="0.2">
      <c r="A14" s="44"/>
      <c r="B14" s="51"/>
      <c r="C14" s="52"/>
    </row>
    <row r="15" spans="1:3" x14ac:dyDescent="0.2">
      <c r="A15" s="53" t="s">
        <v>70</v>
      </c>
      <c r="B15" s="45"/>
      <c r="C15" s="103">
        <f>SUM(C16:C18)</f>
        <v>0</v>
      </c>
    </row>
    <row r="16" spans="1:3" x14ac:dyDescent="0.2">
      <c r="A16" s="54">
        <v>3.1</v>
      </c>
      <c r="B16" s="48" t="s">
        <v>466</v>
      </c>
      <c r="C16" s="104">
        <v>0</v>
      </c>
    </row>
    <row r="17" spans="1:3" x14ac:dyDescent="0.2">
      <c r="A17" s="55">
        <v>3.2</v>
      </c>
      <c r="B17" s="48" t="s">
        <v>464</v>
      </c>
      <c r="C17" s="104">
        <v>0</v>
      </c>
    </row>
    <row r="18" spans="1:3" x14ac:dyDescent="0.2">
      <c r="A18" s="55">
        <v>3.3</v>
      </c>
      <c r="B18" s="50" t="s">
        <v>465</v>
      </c>
      <c r="C18" s="105">
        <v>0</v>
      </c>
    </row>
    <row r="19" spans="1:3" x14ac:dyDescent="0.2">
      <c r="A19" s="44"/>
      <c r="B19" s="56"/>
      <c r="C19" s="57"/>
    </row>
    <row r="20" spans="1:3" x14ac:dyDescent="0.2">
      <c r="A20" s="58" t="s">
        <v>584</v>
      </c>
      <c r="B20" s="58"/>
      <c r="C20" s="102">
        <f>C5+C7-C15</f>
        <v>139684833.34</v>
      </c>
    </row>
    <row r="22" spans="1:3" x14ac:dyDescent="0.2">
      <c r="B22" s="31" t="s">
        <v>549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9"/>
  <sheetViews>
    <sheetView showGridLines="0" topLeftCell="A34" zoomScale="130" zoomScaleNormal="130" workbookViewId="0">
      <selection activeCell="A43" sqref="A43:XFD4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66" t="s">
        <v>586</v>
      </c>
      <c r="B1" s="167"/>
      <c r="C1" s="168"/>
    </row>
    <row r="2" spans="1:3" s="33" customFormat="1" ht="18.95" customHeight="1" x14ac:dyDescent="0.25">
      <c r="A2" s="169" t="s">
        <v>541</v>
      </c>
      <c r="B2" s="170"/>
      <c r="C2" s="171"/>
    </row>
    <row r="3" spans="1:3" s="33" customFormat="1" ht="18.95" customHeight="1" x14ac:dyDescent="0.25">
      <c r="A3" s="169" t="s">
        <v>587</v>
      </c>
      <c r="B3" s="170"/>
      <c r="C3" s="171"/>
    </row>
    <row r="4" spans="1:3" x14ac:dyDescent="0.2">
      <c r="A4" s="163" t="s">
        <v>540</v>
      </c>
      <c r="B4" s="164"/>
      <c r="C4" s="165"/>
    </row>
    <row r="5" spans="1:3" x14ac:dyDescent="0.2">
      <c r="A5" s="68" t="s">
        <v>468</v>
      </c>
      <c r="B5" s="43"/>
      <c r="C5" s="106">
        <v>106561883.28</v>
      </c>
    </row>
    <row r="6" spans="1:3" x14ac:dyDescent="0.2">
      <c r="A6" s="62"/>
      <c r="B6" s="45"/>
      <c r="C6" s="63"/>
    </row>
    <row r="7" spans="1:3" x14ac:dyDescent="0.2">
      <c r="A7" s="53" t="s">
        <v>469</v>
      </c>
      <c r="B7" s="64"/>
      <c r="C7" s="103">
        <f>SUM(C8:C28)</f>
        <v>28101295.859999996</v>
      </c>
    </row>
    <row r="8" spans="1:3" x14ac:dyDescent="0.2">
      <c r="A8" s="97">
        <v>2.1</v>
      </c>
      <c r="B8" s="69" t="s">
        <v>312</v>
      </c>
      <c r="C8" s="150"/>
    </row>
    <row r="9" spans="1:3" x14ac:dyDescent="0.2">
      <c r="A9" s="97">
        <v>2.2000000000000002</v>
      </c>
      <c r="B9" s="69" t="s">
        <v>309</v>
      </c>
      <c r="C9" s="107">
        <v>10972433</v>
      </c>
    </row>
    <row r="10" spans="1:3" x14ac:dyDescent="0.2">
      <c r="A10" s="74">
        <v>2.2999999999999998</v>
      </c>
      <c r="B10" s="61" t="s">
        <v>179</v>
      </c>
      <c r="C10" s="107">
        <v>609786.04</v>
      </c>
    </row>
    <row r="11" spans="1:3" x14ac:dyDescent="0.2">
      <c r="A11" s="74">
        <v>2.4</v>
      </c>
      <c r="B11" s="61" t="s">
        <v>180</v>
      </c>
      <c r="C11" s="107">
        <v>0</v>
      </c>
    </row>
    <row r="12" spans="1:3" x14ac:dyDescent="0.2">
      <c r="A12" s="74">
        <v>2.5</v>
      </c>
      <c r="B12" s="61" t="s">
        <v>181</v>
      </c>
      <c r="C12" s="107">
        <v>0</v>
      </c>
    </row>
    <row r="13" spans="1:3" x14ac:dyDescent="0.2">
      <c r="A13" s="74">
        <v>2.6</v>
      </c>
      <c r="B13" s="61" t="s">
        <v>182</v>
      </c>
      <c r="C13" s="107">
        <v>1393465.52</v>
      </c>
    </row>
    <row r="14" spans="1:3" x14ac:dyDescent="0.2">
      <c r="A14" s="74">
        <v>2.7</v>
      </c>
      <c r="B14" s="61" t="s">
        <v>183</v>
      </c>
      <c r="C14" s="107">
        <v>0</v>
      </c>
    </row>
    <row r="15" spans="1:3" x14ac:dyDescent="0.2">
      <c r="A15" s="74">
        <v>2.8</v>
      </c>
      <c r="B15" s="61" t="s">
        <v>184</v>
      </c>
      <c r="C15" s="107">
        <v>126405.85</v>
      </c>
    </row>
    <row r="16" spans="1:3" x14ac:dyDescent="0.2">
      <c r="A16" s="74">
        <v>2.9</v>
      </c>
      <c r="B16" s="61" t="s">
        <v>186</v>
      </c>
      <c r="C16" s="107">
        <v>0</v>
      </c>
    </row>
    <row r="17" spans="1:3" x14ac:dyDescent="0.2">
      <c r="A17" s="74" t="s">
        <v>470</v>
      </c>
      <c r="B17" s="61" t="s">
        <v>471</v>
      </c>
      <c r="C17" s="107">
        <v>0</v>
      </c>
    </row>
    <row r="18" spans="1:3" x14ac:dyDescent="0.2">
      <c r="A18" s="74" t="s">
        <v>496</v>
      </c>
      <c r="B18" s="61" t="s">
        <v>188</v>
      </c>
      <c r="C18" s="107">
        <v>38382.44</v>
      </c>
    </row>
    <row r="19" spans="1:3" x14ac:dyDescent="0.2">
      <c r="A19" s="74" t="s">
        <v>497</v>
      </c>
      <c r="B19" s="61" t="s">
        <v>472</v>
      </c>
      <c r="C19" s="107">
        <v>3619884.57</v>
      </c>
    </row>
    <row r="20" spans="1:3" x14ac:dyDescent="0.2">
      <c r="A20" s="74" t="s">
        <v>498</v>
      </c>
      <c r="B20" s="61" t="s">
        <v>473</v>
      </c>
      <c r="C20" s="107">
        <v>9561660.9900000002</v>
      </c>
    </row>
    <row r="21" spans="1:3" x14ac:dyDescent="0.2">
      <c r="A21" s="74" t="s">
        <v>499</v>
      </c>
      <c r="B21" s="61" t="s">
        <v>474</v>
      </c>
      <c r="C21" s="107">
        <v>0</v>
      </c>
    </row>
    <row r="22" spans="1:3" x14ac:dyDescent="0.2">
      <c r="A22" s="74" t="s">
        <v>475</v>
      </c>
      <c r="B22" s="61" t="s">
        <v>476</v>
      </c>
      <c r="C22" s="107">
        <v>0</v>
      </c>
    </row>
    <row r="23" spans="1:3" x14ac:dyDescent="0.2">
      <c r="A23" s="74" t="s">
        <v>477</v>
      </c>
      <c r="B23" s="61" t="s">
        <v>478</v>
      </c>
      <c r="C23" s="107">
        <v>0</v>
      </c>
    </row>
    <row r="24" spans="1:3" x14ac:dyDescent="0.2">
      <c r="A24" s="74" t="s">
        <v>479</v>
      </c>
      <c r="B24" s="61" t="s">
        <v>480</v>
      </c>
      <c r="C24" s="107">
        <v>0</v>
      </c>
    </row>
    <row r="25" spans="1:3" x14ac:dyDescent="0.2">
      <c r="A25" s="74" t="s">
        <v>481</v>
      </c>
      <c r="B25" s="61" t="s">
        <v>482</v>
      </c>
      <c r="C25" s="107">
        <v>0</v>
      </c>
    </row>
    <row r="26" spans="1:3" x14ac:dyDescent="0.2">
      <c r="A26" s="74" t="s">
        <v>483</v>
      </c>
      <c r="B26" s="61" t="s">
        <v>484</v>
      </c>
      <c r="C26" s="107">
        <v>0</v>
      </c>
    </row>
    <row r="27" spans="1:3" x14ac:dyDescent="0.2">
      <c r="A27" s="74" t="s">
        <v>485</v>
      </c>
      <c r="B27" s="61" t="s">
        <v>486</v>
      </c>
      <c r="C27" s="107">
        <v>0</v>
      </c>
    </row>
    <row r="28" spans="1:3" x14ac:dyDescent="0.2">
      <c r="A28" s="74" t="s">
        <v>487</v>
      </c>
      <c r="B28" s="69" t="s">
        <v>488</v>
      </c>
      <c r="C28" s="150">
        <v>1779277.45</v>
      </c>
    </row>
    <row r="29" spans="1:3" x14ac:dyDescent="0.2">
      <c r="A29" s="75"/>
      <c r="B29" s="70"/>
      <c r="C29" s="71"/>
    </row>
    <row r="30" spans="1:3" x14ac:dyDescent="0.2">
      <c r="A30" s="72" t="s">
        <v>489</v>
      </c>
      <c r="B30" s="73"/>
      <c r="C30" s="108">
        <f>SUM(C31:C35)</f>
        <v>2916067</v>
      </c>
    </row>
    <row r="31" spans="1:3" x14ac:dyDescent="0.2">
      <c r="A31" s="74" t="s">
        <v>490</v>
      </c>
      <c r="B31" s="61" t="s">
        <v>381</v>
      </c>
      <c r="C31" s="107">
        <v>0</v>
      </c>
    </row>
    <row r="32" spans="1:3" x14ac:dyDescent="0.2">
      <c r="A32" s="74" t="s">
        <v>491</v>
      </c>
      <c r="B32" s="61" t="s">
        <v>68</v>
      </c>
      <c r="C32" s="107">
        <v>0</v>
      </c>
    </row>
    <row r="33" spans="1:4" x14ac:dyDescent="0.2">
      <c r="A33" s="74" t="s">
        <v>492</v>
      </c>
      <c r="B33" s="61" t="s">
        <v>391</v>
      </c>
      <c r="C33" s="107">
        <v>0</v>
      </c>
    </row>
    <row r="34" spans="1:4" x14ac:dyDescent="0.2">
      <c r="A34" s="74" t="s">
        <v>493</v>
      </c>
      <c r="B34" s="61" t="s">
        <v>397</v>
      </c>
      <c r="C34" s="109">
        <v>2916067</v>
      </c>
    </row>
    <row r="35" spans="1:4" x14ac:dyDescent="0.2">
      <c r="A35" s="74" t="s">
        <v>494</v>
      </c>
      <c r="B35" s="69" t="s">
        <v>495</v>
      </c>
      <c r="C35" s="109">
        <v>0</v>
      </c>
    </row>
    <row r="36" spans="1:4" x14ac:dyDescent="0.2">
      <c r="A36" s="62"/>
      <c r="B36" s="65"/>
      <c r="C36" s="66"/>
    </row>
    <row r="37" spans="1:4" x14ac:dyDescent="0.2">
      <c r="A37" s="67" t="s">
        <v>585</v>
      </c>
      <c r="B37" s="43"/>
      <c r="C37" s="102">
        <f>C5-C7+C30</f>
        <v>81376654.420000002</v>
      </c>
    </row>
    <row r="38" spans="1:4" x14ac:dyDescent="0.2">
      <c r="D38" s="151"/>
    </row>
    <row r="39" spans="1:4" x14ac:dyDescent="0.2">
      <c r="B39" s="31" t="s">
        <v>549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2"/>
  <sheetViews>
    <sheetView topLeftCell="A145" zoomScaleNormal="100" workbookViewId="0">
      <selection activeCell="A156" sqref="A156:XFD157"/>
    </sheetView>
  </sheetViews>
  <sheetFormatPr baseColWidth="10" defaultColWidth="9.140625" defaultRowHeight="11.25" x14ac:dyDescent="0.25"/>
  <cols>
    <col min="1" max="1" width="6.85546875" style="15" customWidth="1"/>
    <col min="2" max="2" width="51" style="15" customWidth="1"/>
    <col min="3" max="3" width="11.5703125" style="15" customWidth="1"/>
    <col min="4" max="4" width="11.28515625" style="15" customWidth="1"/>
    <col min="5" max="5" width="10.85546875" style="15" customWidth="1"/>
    <col min="6" max="6" width="9.7109375" style="15" customWidth="1"/>
    <col min="7" max="7" width="10.7109375" style="15" customWidth="1"/>
    <col min="8" max="8" width="9.7109375" style="15" customWidth="1"/>
    <col min="9" max="9" width="8.7109375" style="15" customWidth="1"/>
    <col min="10" max="16384" width="9.140625" style="15"/>
  </cols>
  <sheetData>
    <row r="1" spans="1:8" ht="18.95" customHeight="1" x14ac:dyDescent="0.25">
      <c r="A1" s="154" t="s">
        <v>586</v>
      </c>
      <c r="B1" s="155"/>
      <c r="C1" s="155"/>
      <c r="D1" s="155"/>
      <c r="E1" s="155"/>
      <c r="F1" s="155"/>
      <c r="G1" s="13" t="s">
        <v>531</v>
      </c>
      <c r="H1" s="20">
        <v>2023</v>
      </c>
    </row>
    <row r="2" spans="1:8" ht="18.95" customHeight="1" x14ac:dyDescent="0.25">
      <c r="A2" s="154" t="s">
        <v>535</v>
      </c>
      <c r="B2" s="155"/>
      <c r="C2" s="155"/>
      <c r="D2" s="155"/>
      <c r="E2" s="155"/>
      <c r="F2" s="155"/>
      <c r="G2" s="13" t="s">
        <v>532</v>
      </c>
      <c r="H2" s="20" t="s">
        <v>534</v>
      </c>
    </row>
    <row r="3" spans="1:8" ht="18.95" customHeight="1" x14ac:dyDescent="0.25">
      <c r="A3" s="154" t="s">
        <v>587</v>
      </c>
      <c r="B3" s="155"/>
      <c r="C3" s="155"/>
      <c r="D3" s="155"/>
      <c r="E3" s="155"/>
      <c r="F3" s="155"/>
      <c r="G3" s="13" t="s">
        <v>533</v>
      </c>
      <c r="H3" s="20">
        <v>2</v>
      </c>
    </row>
    <row r="4" spans="1:8" x14ac:dyDescent="0.25">
      <c r="A4" s="17" t="s">
        <v>136</v>
      </c>
      <c r="B4" s="110"/>
      <c r="C4" s="110"/>
      <c r="D4" s="110"/>
      <c r="E4" s="110"/>
      <c r="F4" s="110"/>
      <c r="G4" s="110"/>
      <c r="H4" s="110"/>
    </row>
    <row r="6" spans="1:8" x14ac:dyDescent="0.25">
      <c r="A6" s="110" t="s">
        <v>98</v>
      </c>
      <c r="B6" s="110"/>
      <c r="C6" s="110"/>
      <c r="D6" s="110"/>
      <c r="E6" s="110"/>
      <c r="F6" s="110"/>
      <c r="G6" s="110"/>
      <c r="H6" s="110"/>
    </row>
    <row r="7" spans="1:8" x14ac:dyDescent="0.25">
      <c r="A7" s="111" t="s">
        <v>91</v>
      </c>
      <c r="B7" s="111" t="s">
        <v>88</v>
      </c>
      <c r="C7" s="111" t="s">
        <v>89</v>
      </c>
      <c r="D7" s="111" t="s">
        <v>90</v>
      </c>
      <c r="E7" s="111"/>
      <c r="F7" s="111"/>
      <c r="G7" s="111"/>
      <c r="H7" s="111"/>
    </row>
    <row r="8" spans="1:8" x14ac:dyDescent="0.25">
      <c r="A8" s="116">
        <v>1114</v>
      </c>
      <c r="B8" s="117" t="s">
        <v>137</v>
      </c>
      <c r="C8" s="118">
        <v>253930822.53</v>
      </c>
      <c r="D8" s="117"/>
      <c r="E8" s="117"/>
      <c r="F8" s="117"/>
      <c r="G8" s="117"/>
      <c r="H8" s="117"/>
    </row>
    <row r="9" spans="1:8" x14ac:dyDescent="0.25">
      <c r="A9" s="116">
        <v>1115</v>
      </c>
      <c r="B9" s="117" t="s">
        <v>138</v>
      </c>
      <c r="C9" s="118">
        <v>0</v>
      </c>
      <c r="D9" s="117"/>
      <c r="E9" s="117"/>
      <c r="F9" s="117"/>
      <c r="G9" s="117"/>
      <c r="H9" s="117"/>
    </row>
    <row r="10" spans="1:8" x14ac:dyDescent="0.25">
      <c r="A10" s="116">
        <v>1121</v>
      </c>
      <c r="B10" s="117" t="s">
        <v>139</v>
      </c>
      <c r="C10" s="118">
        <v>0</v>
      </c>
      <c r="D10" s="117"/>
      <c r="E10" s="117"/>
      <c r="F10" s="117"/>
      <c r="G10" s="117"/>
      <c r="H10" s="117"/>
    </row>
    <row r="11" spans="1:8" x14ac:dyDescent="0.25">
      <c r="A11" s="116">
        <v>1211</v>
      </c>
      <c r="B11" s="117" t="s">
        <v>140</v>
      </c>
      <c r="C11" s="118">
        <v>0</v>
      </c>
      <c r="D11" s="117"/>
      <c r="E11" s="117"/>
      <c r="F11" s="117"/>
      <c r="G11" s="117"/>
      <c r="H11" s="117"/>
    </row>
    <row r="13" spans="1:8" x14ac:dyDescent="0.25">
      <c r="A13" s="110" t="s">
        <v>99</v>
      </c>
      <c r="B13" s="110"/>
      <c r="C13" s="110"/>
      <c r="D13" s="110"/>
      <c r="E13" s="110"/>
      <c r="F13" s="110"/>
      <c r="G13" s="110"/>
      <c r="H13" s="110"/>
    </row>
    <row r="14" spans="1:8" ht="22.5" x14ac:dyDescent="0.25">
      <c r="A14" s="111" t="s">
        <v>91</v>
      </c>
      <c r="B14" s="111" t="s">
        <v>88</v>
      </c>
      <c r="C14" s="111" t="s">
        <v>89</v>
      </c>
      <c r="D14" s="111">
        <v>2022</v>
      </c>
      <c r="E14" s="111">
        <v>2021</v>
      </c>
      <c r="F14" s="111">
        <v>2020</v>
      </c>
      <c r="G14" s="111">
        <v>2019</v>
      </c>
      <c r="H14" s="113" t="s">
        <v>127</v>
      </c>
    </row>
    <row r="15" spans="1:8" x14ac:dyDescent="0.25">
      <c r="A15" s="116">
        <v>1122</v>
      </c>
      <c r="B15" s="117" t="s">
        <v>141</v>
      </c>
      <c r="C15" s="118">
        <v>7833935.5499999998</v>
      </c>
      <c r="D15" s="118">
        <v>7751308.96</v>
      </c>
      <c r="E15" s="118">
        <v>0</v>
      </c>
      <c r="F15" s="118">
        <v>0</v>
      </c>
      <c r="G15" s="118">
        <v>0</v>
      </c>
      <c r="H15" s="117"/>
    </row>
    <row r="16" spans="1:8" x14ac:dyDescent="0.25">
      <c r="A16" s="116">
        <v>1124</v>
      </c>
      <c r="B16" s="117" t="s">
        <v>142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7"/>
    </row>
    <row r="18" spans="1:8" x14ac:dyDescent="0.25">
      <c r="A18" s="110" t="s">
        <v>100</v>
      </c>
      <c r="B18" s="110"/>
      <c r="C18" s="110"/>
      <c r="D18" s="110"/>
      <c r="E18" s="110"/>
      <c r="F18" s="110"/>
      <c r="G18" s="110"/>
      <c r="H18" s="110"/>
    </row>
    <row r="19" spans="1:8" x14ac:dyDescent="0.25">
      <c r="A19" s="111" t="s">
        <v>91</v>
      </c>
      <c r="B19" s="111" t="s">
        <v>88</v>
      </c>
      <c r="C19" s="111" t="s">
        <v>89</v>
      </c>
      <c r="D19" s="111" t="s">
        <v>143</v>
      </c>
      <c r="E19" s="111" t="s">
        <v>144</v>
      </c>
      <c r="F19" s="111" t="s">
        <v>145</v>
      </c>
      <c r="G19" s="111" t="s">
        <v>146</v>
      </c>
      <c r="H19" s="111" t="s">
        <v>147</v>
      </c>
    </row>
    <row r="20" spans="1:8" x14ac:dyDescent="0.25">
      <c r="A20" s="116">
        <v>1123</v>
      </c>
      <c r="B20" s="117" t="s">
        <v>148</v>
      </c>
      <c r="C20" s="118">
        <v>152095</v>
      </c>
      <c r="D20" s="118">
        <v>152095</v>
      </c>
      <c r="E20" s="118">
        <v>0</v>
      </c>
      <c r="F20" s="118">
        <v>0</v>
      </c>
      <c r="G20" s="118">
        <v>0</v>
      </c>
      <c r="H20" s="117"/>
    </row>
    <row r="21" spans="1:8" x14ac:dyDescent="0.25">
      <c r="A21" s="116">
        <v>1125</v>
      </c>
      <c r="B21" s="117" t="s">
        <v>149</v>
      </c>
      <c r="C21" s="118">
        <v>15000</v>
      </c>
      <c r="D21" s="118">
        <v>15000</v>
      </c>
      <c r="E21" s="118">
        <v>0</v>
      </c>
      <c r="F21" s="118">
        <v>0</v>
      </c>
      <c r="G21" s="118">
        <v>0</v>
      </c>
      <c r="H21" s="117"/>
    </row>
    <row r="22" spans="1:8" x14ac:dyDescent="0.25">
      <c r="A22" s="116">
        <v>1126</v>
      </c>
      <c r="B22" s="117" t="s">
        <v>509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7"/>
    </row>
    <row r="23" spans="1:8" x14ac:dyDescent="0.25">
      <c r="A23" s="116">
        <v>1129</v>
      </c>
      <c r="B23" s="117" t="s">
        <v>510</v>
      </c>
      <c r="C23" s="118">
        <v>573659.15</v>
      </c>
      <c r="D23" s="118">
        <v>573659.15</v>
      </c>
      <c r="E23" s="118">
        <v>0</v>
      </c>
      <c r="F23" s="118">
        <v>0</v>
      </c>
      <c r="G23" s="118">
        <v>0</v>
      </c>
      <c r="H23" s="117"/>
    </row>
    <row r="24" spans="1:8" x14ac:dyDescent="0.25">
      <c r="A24" s="116">
        <v>1131</v>
      </c>
      <c r="B24" s="117" t="s">
        <v>150</v>
      </c>
      <c r="C24" s="118">
        <v>4817624.97</v>
      </c>
      <c r="D24" s="118">
        <v>4817624.97</v>
      </c>
      <c r="E24" s="118">
        <v>0</v>
      </c>
      <c r="F24" s="118">
        <v>0</v>
      </c>
      <c r="G24" s="118">
        <v>0</v>
      </c>
      <c r="H24" s="117"/>
    </row>
    <row r="25" spans="1:8" x14ac:dyDescent="0.25">
      <c r="A25" s="116">
        <v>1132</v>
      </c>
      <c r="B25" s="117" t="s">
        <v>151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7"/>
    </row>
    <row r="26" spans="1:8" x14ac:dyDescent="0.25">
      <c r="A26" s="116">
        <v>1133</v>
      </c>
      <c r="B26" s="117" t="s">
        <v>152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7"/>
    </row>
    <row r="27" spans="1:8" x14ac:dyDescent="0.25">
      <c r="A27" s="116">
        <v>1134</v>
      </c>
      <c r="B27" s="117" t="s">
        <v>153</v>
      </c>
      <c r="C27" s="118">
        <v>690055.88</v>
      </c>
      <c r="D27" s="118">
        <v>690055.88</v>
      </c>
      <c r="E27" s="118">
        <v>0</v>
      </c>
      <c r="F27" s="118">
        <v>0</v>
      </c>
      <c r="G27" s="118">
        <v>0</v>
      </c>
      <c r="H27" s="117"/>
    </row>
    <row r="28" spans="1:8" x14ac:dyDescent="0.25">
      <c r="A28" s="116">
        <v>1139</v>
      </c>
      <c r="B28" s="117" t="s">
        <v>154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7"/>
    </row>
    <row r="30" spans="1:8" x14ac:dyDescent="0.25">
      <c r="A30" s="110" t="s">
        <v>511</v>
      </c>
      <c r="B30" s="110"/>
      <c r="C30" s="110"/>
      <c r="D30" s="110"/>
      <c r="E30" s="110"/>
      <c r="F30" s="110"/>
      <c r="G30" s="110"/>
      <c r="H30" s="110"/>
    </row>
    <row r="31" spans="1:8" x14ac:dyDescent="0.25">
      <c r="A31" s="111" t="s">
        <v>91</v>
      </c>
      <c r="B31" s="111" t="s">
        <v>88</v>
      </c>
      <c r="C31" s="111" t="s">
        <v>89</v>
      </c>
      <c r="D31" s="111" t="s">
        <v>103</v>
      </c>
      <c r="E31" s="111" t="s">
        <v>102</v>
      </c>
      <c r="F31" s="111" t="s">
        <v>155</v>
      </c>
      <c r="G31" s="111" t="s">
        <v>105</v>
      </c>
      <c r="H31" s="111"/>
    </row>
    <row r="32" spans="1:8" x14ac:dyDescent="0.25">
      <c r="A32" s="116">
        <v>1140</v>
      </c>
      <c r="B32" s="117" t="s">
        <v>156</v>
      </c>
      <c r="C32" s="118">
        <f>SUM(C33:C37)</f>
        <v>0</v>
      </c>
      <c r="D32" s="117"/>
      <c r="E32" s="117"/>
      <c r="F32" s="117"/>
      <c r="G32" s="117"/>
      <c r="H32" s="117"/>
    </row>
    <row r="33" spans="1:8" x14ac:dyDescent="0.25">
      <c r="A33" s="116">
        <v>1141</v>
      </c>
      <c r="B33" s="117" t="s">
        <v>157</v>
      </c>
      <c r="C33" s="118">
        <v>0</v>
      </c>
      <c r="D33" s="117"/>
      <c r="E33" s="117"/>
      <c r="F33" s="117"/>
      <c r="G33" s="117"/>
      <c r="H33" s="117"/>
    </row>
    <row r="34" spans="1:8" x14ac:dyDescent="0.25">
      <c r="A34" s="116">
        <v>1142</v>
      </c>
      <c r="B34" s="117" t="s">
        <v>158</v>
      </c>
      <c r="C34" s="118">
        <v>0</v>
      </c>
      <c r="D34" s="117"/>
      <c r="E34" s="117"/>
      <c r="F34" s="117"/>
      <c r="G34" s="117"/>
      <c r="H34" s="117"/>
    </row>
    <row r="35" spans="1:8" x14ac:dyDescent="0.25">
      <c r="A35" s="116">
        <v>1143</v>
      </c>
      <c r="B35" s="117" t="s">
        <v>159</v>
      </c>
      <c r="C35" s="118">
        <v>0</v>
      </c>
      <c r="D35" s="117"/>
      <c r="E35" s="117"/>
      <c r="F35" s="117"/>
      <c r="G35" s="117"/>
      <c r="H35" s="117"/>
    </row>
    <row r="36" spans="1:8" x14ac:dyDescent="0.25">
      <c r="A36" s="116">
        <v>1144</v>
      </c>
      <c r="B36" s="117" t="s">
        <v>160</v>
      </c>
      <c r="C36" s="118">
        <v>0</v>
      </c>
      <c r="D36" s="117"/>
      <c r="E36" s="117"/>
      <c r="F36" s="117"/>
      <c r="G36" s="117"/>
      <c r="H36" s="117"/>
    </row>
    <row r="37" spans="1:8" x14ac:dyDescent="0.25">
      <c r="A37" s="116">
        <v>1145</v>
      </c>
      <c r="B37" s="117" t="s">
        <v>161</v>
      </c>
      <c r="C37" s="118">
        <v>0</v>
      </c>
      <c r="D37" s="117"/>
      <c r="E37" s="117"/>
      <c r="F37" s="117"/>
      <c r="G37" s="117"/>
      <c r="H37" s="117"/>
    </row>
    <row r="39" spans="1:8" x14ac:dyDescent="0.25">
      <c r="A39" s="110" t="s">
        <v>162</v>
      </c>
      <c r="B39" s="110"/>
      <c r="C39" s="110"/>
      <c r="D39" s="110"/>
      <c r="E39" s="110"/>
      <c r="F39" s="110"/>
      <c r="G39" s="110"/>
      <c r="H39" s="110"/>
    </row>
    <row r="40" spans="1:8" x14ac:dyDescent="0.25">
      <c r="A40" s="111" t="s">
        <v>91</v>
      </c>
      <c r="B40" s="111" t="s">
        <v>88</v>
      </c>
      <c r="C40" s="111" t="s">
        <v>89</v>
      </c>
      <c r="D40" s="111" t="s">
        <v>101</v>
      </c>
      <c r="E40" s="111" t="s">
        <v>104</v>
      </c>
      <c r="F40" s="111" t="s">
        <v>163</v>
      </c>
      <c r="G40" s="111"/>
      <c r="H40" s="111"/>
    </row>
    <row r="41" spans="1:8" x14ac:dyDescent="0.25">
      <c r="A41" s="116">
        <v>1150</v>
      </c>
      <c r="B41" s="117" t="s">
        <v>164</v>
      </c>
      <c r="C41" s="118">
        <f>C42</f>
        <v>15087352.32</v>
      </c>
      <c r="D41" s="117"/>
      <c r="E41" s="117"/>
      <c r="F41" s="117"/>
      <c r="G41" s="117"/>
      <c r="H41" s="117"/>
    </row>
    <row r="42" spans="1:8" x14ac:dyDescent="0.25">
      <c r="A42" s="116">
        <v>1151</v>
      </c>
      <c r="B42" s="117" t="s">
        <v>165</v>
      </c>
      <c r="C42" s="118">
        <v>15087352.32</v>
      </c>
      <c r="D42" s="117" t="s">
        <v>588</v>
      </c>
      <c r="E42" s="117"/>
      <c r="F42" s="117"/>
      <c r="G42" s="117"/>
      <c r="H42" s="117"/>
    </row>
    <row r="44" spans="1:8" x14ac:dyDescent="0.25">
      <c r="A44" s="110" t="s">
        <v>106</v>
      </c>
      <c r="B44" s="110"/>
      <c r="C44" s="110"/>
      <c r="D44" s="110"/>
      <c r="E44" s="110"/>
      <c r="F44" s="110"/>
      <c r="G44" s="110"/>
      <c r="H44" s="110"/>
    </row>
    <row r="45" spans="1:8" x14ac:dyDescent="0.25">
      <c r="A45" s="111" t="s">
        <v>91</v>
      </c>
      <c r="B45" s="111" t="s">
        <v>88</v>
      </c>
      <c r="C45" s="111" t="s">
        <v>89</v>
      </c>
      <c r="D45" s="111" t="s">
        <v>90</v>
      </c>
      <c r="E45" s="111" t="s">
        <v>147</v>
      </c>
      <c r="F45" s="111"/>
      <c r="G45" s="111"/>
      <c r="H45" s="111"/>
    </row>
    <row r="46" spans="1:8" x14ac:dyDescent="0.25">
      <c r="A46" s="116">
        <v>1213</v>
      </c>
      <c r="B46" s="117" t="s">
        <v>166</v>
      </c>
      <c r="C46" s="118">
        <v>0</v>
      </c>
      <c r="D46" s="117"/>
      <c r="E46" s="117"/>
      <c r="F46" s="117"/>
      <c r="G46" s="117"/>
      <c r="H46" s="117"/>
    </row>
    <row r="48" spans="1:8" x14ac:dyDescent="0.25">
      <c r="A48" s="110" t="s">
        <v>107</v>
      </c>
      <c r="B48" s="110"/>
      <c r="C48" s="110"/>
      <c r="D48" s="110"/>
      <c r="E48" s="110"/>
      <c r="F48" s="110"/>
      <c r="G48" s="110"/>
      <c r="H48" s="110"/>
    </row>
    <row r="49" spans="1:9" x14ac:dyDescent="0.25">
      <c r="A49" s="111" t="s">
        <v>91</v>
      </c>
      <c r="B49" s="111" t="s">
        <v>88</v>
      </c>
      <c r="C49" s="111" t="s">
        <v>89</v>
      </c>
      <c r="D49" s="111"/>
      <c r="E49" s="111"/>
      <c r="F49" s="111"/>
      <c r="G49" s="111"/>
      <c r="H49" s="111"/>
    </row>
    <row r="50" spans="1:9" x14ac:dyDescent="0.25">
      <c r="A50" s="116">
        <v>1214</v>
      </c>
      <c r="B50" s="117" t="s">
        <v>167</v>
      </c>
      <c r="C50" s="118">
        <v>0</v>
      </c>
      <c r="D50" s="117"/>
      <c r="E50" s="117"/>
      <c r="F50" s="117"/>
      <c r="G50" s="117"/>
      <c r="H50" s="117"/>
    </row>
    <row r="52" spans="1:9" x14ac:dyDescent="0.25">
      <c r="A52" s="110" t="s">
        <v>111</v>
      </c>
      <c r="B52" s="110"/>
      <c r="C52" s="110"/>
      <c r="D52" s="110"/>
      <c r="E52" s="110"/>
      <c r="F52" s="110"/>
      <c r="G52" s="110"/>
      <c r="H52" s="110"/>
      <c r="I52" s="110"/>
    </row>
    <row r="53" spans="1:9" x14ac:dyDescent="0.25">
      <c r="A53" s="111" t="s">
        <v>91</v>
      </c>
      <c r="B53" s="111" t="s">
        <v>88</v>
      </c>
      <c r="C53" s="111" t="s">
        <v>89</v>
      </c>
      <c r="D53" s="111" t="s">
        <v>108</v>
      </c>
      <c r="E53" s="111" t="s">
        <v>109</v>
      </c>
      <c r="F53" s="111" t="s">
        <v>101</v>
      </c>
      <c r="G53" s="111" t="s">
        <v>168</v>
      </c>
      <c r="H53" s="111" t="s">
        <v>110</v>
      </c>
      <c r="I53" s="111" t="s">
        <v>169</v>
      </c>
    </row>
    <row r="54" spans="1:9" x14ac:dyDescent="0.25">
      <c r="A54" s="116">
        <v>1230</v>
      </c>
      <c r="B54" s="117" t="s">
        <v>170</v>
      </c>
      <c r="C54" s="118">
        <f>SUM(C55:C61)</f>
        <v>504554058.93000001</v>
      </c>
      <c r="D54" s="118">
        <f>SUM(D55:D61)</f>
        <v>0</v>
      </c>
      <c r="E54" s="118">
        <f>SUM(E55:E61)</f>
        <v>0</v>
      </c>
      <c r="F54" s="117"/>
      <c r="G54" s="117"/>
      <c r="H54" s="117"/>
      <c r="I54" s="117"/>
    </row>
    <row r="55" spans="1:9" x14ac:dyDescent="0.25">
      <c r="A55" s="116">
        <v>1231</v>
      </c>
      <c r="B55" s="117" t="s">
        <v>171</v>
      </c>
      <c r="C55" s="118">
        <v>32207208.289999999</v>
      </c>
      <c r="D55" s="118">
        <v>0</v>
      </c>
      <c r="E55" s="118">
        <v>0</v>
      </c>
      <c r="F55" s="117" t="s">
        <v>589</v>
      </c>
      <c r="G55" s="117"/>
      <c r="H55" s="117"/>
      <c r="I55" s="117"/>
    </row>
    <row r="56" spans="1:9" x14ac:dyDescent="0.25">
      <c r="A56" s="116">
        <v>1232</v>
      </c>
      <c r="B56" s="117" t="s">
        <v>172</v>
      </c>
      <c r="C56" s="118">
        <v>0</v>
      </c>
      <c r="D56" s="118">
        <v>0</v>
      </c>
      <c r="E56" s="118">
        <v>0</v>
      </c>
      <c r="F56" s="117"/>
      <c r="G56" s="117"/>
      <c r="H56" s="117"/>
      <c r="I56" s="117"/>
    </row>
    <row r="57" spans="1:9" x14ac:dyDescent="0.25">
      <c r="A57" s="116">
        <v>1233</v>
      </c>
      <c r="B57" s="117" t="s">
        <v>173</v>
      </c>
      <c r="C57" s="118">
        <v>31453618.239999998</v>
      </c>
      <c r="D57" s="118">
        <v>0</v>
      </c>
      <c r="E57" s="118">
        <v>0</v>
      </c>
      <c r="F57" s="117" t="s">
        <v>590</v>
      </c>
      <c r="G57" s="117" t="s">
        <v>591</v>
      </c>
      <c r="H57" s="117"/>
      <c r="I57" s="117"/>
    </row>
    <row r="58" spans="1:9" x14ac:dyDescent="0.25">
      <c r="A58" s="116">
        <v>1234</v>
      </c>
      <c r="B58" s="117" t="s">
        <v>174</v>
      </c>
      <c r="C58" s="118">
        <v>0</v>
      </c>
      <c r="D58" s="118">
        <v>0</v>
      </c>
      <c r="E58" s="118">
        <v>0</v>
      </c>
      <c r="F58" s="117"/>
      <c r="G58" s="117"/>
      <c r="H58" s="117"/>
      <c r="I58" s="117"/>
    </row>
    <row r="59" spans="1:9" x14ac:dyDescent="0.25">
      <c r="A59" s="116">
        <v>1235</v>
      </c>
      <c r="B59" s="117" t="s">
        <v>175</v>
      </c>
      <c r="C59" s="118">
        <v>25252028.940000001</v>
      </c>
      <c r="D59" s="118">
        <v>0</v>
      </c>
      <c r="E59" s="118">
        <v>0</v>
      </c>
      <c r="F59" s="117" t="s">
        <v>590</v>
      </c>
      <c r="G59" s="117" t="s">
        <v>591</v>
      </c>
      <c r="H59" s="117"/>
      <c r="I59" s="117"/>
    </row>
    <row r="60" spans="1:9" x14ac:dyDescent="0.25">
      <c r="A60" s="116">
        <v>1236</v>
      </c>
      <c r="B60" s="117" t="s">
        <v>176</v>
      </c>
      <c r="C60" s="118">
        <v>15576986.640000001</v>
      </c>
      <c r="D60" s="118">
        <v>0</v>
      </c>
      <c r="E60" s="118">
        <v>0</v>
      </c>
      <c r="F60" s="117" t="s">
        <v>590</v>
      </c>
      <c r="G60" s="117" t="s">
        <v>591</v>
      </c>
      <c r="H60" s="117"/>
      <c r="I60" s="117"/>
    </row>
    <row r="61" spans="1:9" x14ac:dyDescent="0.25">
      <c r="A61" s="116">
        <v>1239</v>
      </c>
      <c r="B61" s="117" t="s">
        <v>177</v>
      </c>
      <c r="C61" s="118">
        <v>400064216.81999999</v>
      </c>
      <c r="D61" s="118">
        <v>0</v>
      </c>
      <c r="E61" s="118">
        <v>0</v>
      </c>
      <c r="F61" s="117" t="s">
        <v>590</v>
      </c>
      <c r="G61" s="117" t="s">
        <v>591</v>
      </c>
      <c r="H61" s="117"/>
      <c r="I61" s="117"/>
    </row>
    <row r="62" spans="1:9" x14ac:dyDescent="0.25">
      <c r="A62" s="116">
        <v>1240</v>
      </c>
      <c r="B62" s="117" t="s">
        <v>178</v>
      </c>
      <c r="C62" s="118">
        <f>SUM(C63:C70)</f>
        <v>80061216.859999999</v>
      </c>
      <c r="D62" s="118">
        <f t="shared" ref="D62:E62" si="0">SUM(D63:D70)</f>
        <v>0</v>
      </c>
      <c r="E62" s="118">
        <f t="shared" si="0"/>
        <v>55058463.299999997</v>
      </c>
      <c r="F62" s="117" t="s">
        <v>590</v>
      </c>
      <c r="G62" s="117" t="s">
        <v>591</v>
      </c>
      <c r="H62" s="117"/>
      <c r="I62" s="117"/>
    </row>
    <row r="63" spans="1:9" x14ac:dyDescent="0.25">
      <c r="A63" s="116">
        <v>1241</v>
      </c>
      <c r="B63" s="117" t="s">
        <v>179</v>
      </c>
      <c r="C63" s="118">
        <v>13361519.689999999</v>
      </c>
      <c r="D63" s="118">
        <v>0</v>
      </c>
      <c r="E63" s="118">
        <v>0</v>
      </c>
      <c r="F63" s="117" t="s">
        <v>590</v>
      </c>
      <c r="G63" s="117" t="s">
        <v>591</v>
      </c>
      <c r="H63" s="117"/>
      <c r="I63" s="117"/>
    </row>
    <row r="64" spans="1:9" x14ac:dyDescent="0.25">
      <c r="A64" s="116">
        <v>1242</v>
      </c>
      <c r="B64" s="117" t="s">
        <v>180</v>
      </c>
      <c r="C64" s="118">
        <v>1307437.8400000001</v>
      </c>
      <c r="D64" s="118">
        <v>0</v>
      </c>
      <c r="E64" s="118">
        <v>0</v>
      </c>
      <c r="F64" s="117" t="s">
        <v>590</v>
      </c>
      <c r="G64" s="117" t="s">
        <v>591</v>
      </c>
      <c r="H64" s="117"/>
      <c r="I64" s="117"/>
    </row>
    <row r="65" spans="1:9" x14ac:dyDescent="0.25">
      <c r="A65" s="116">
        <v>1243</v>
      </c>
      <c r="B65" s="117" t="s">
        <v>181</v>
      </c>
      <c r="C65" s="118">
        <v>1149956.3500000001</v>
      </c>
      <c r="D65" s="118">
        <v>0</v>
      </c>
      <c r="E65" s="118">
        <v>0</v>
      </c>
      <c r="F65" s="117" t="s">
        <v>590</v>
      </c>
      <c r="G65" s="117" t="s">
        <v>591</v>
      </c>
      <c r="H65" s="117"/>
      <c r="I65" s="117"/>
    </row>
    <row r="66" spans="1:9" x14ac:dyDescent="0.25">
      <c r="A66" s="116">
        <v>1244</v>
      </c>
      <c r="B66" s="117" t="s">
        <v>182</v>
      </c>
      <c r="C66" s="118">
        <v>43156105.719999999</v>
      </c>
      <c r="D66" s="118">
        <v>0</v>
      </c>
      <c r="E66" s="118">
        <v>0</v>
      </c>
      <c r="F66" s="117" t="s">
        <v>590</v>
      </c>
      <c r="G66" s="117" t="s">
        <v>591</v>
      </c>
      <c r="H66" s="117"/>
      <c r="I66" s="117"/>
    </row>
    <row r="67" spans="1:9" x14ac:dyDescent="0.25">
      <c r="A67" s="116">
        <v>1245</v>
      </c>
      <c r="B67" s="117" t="s">
        <v>183</v>
      </c>
      <c r="C67" s="118">
        <v>0</v>
      </c>
      <c r="D67" s="118">
        <v>0</v>
      </c>
      <c r="E67" s="118">
        <v>55058463.299999997</v>
      </c>
      <c r="F67" s="117" t="s">
        <v>590</v>
      </c>
      <c r="G67" s="117" t="s">
        <v>591</v>
      </c>
      <c r="H67" s="117"/>
      <c r="I67" s="117"/>
    </row>
    <row r="68" spans="1:9" x14ac:dyDescent="0.25">
      <c r="A68" s="116">
        <v>1246</v>
      </c>
      <c r="B68" s="117" t="s">
        <v>184</v>
      </c>
      <c r="C68" s="118">
        <v>21086197.260000002</v>
      </c>
      <c r="D68" s="118">
        <v>0</v>
      </c>
      <c r="E68" s="118">
        <v>0</v>
      </c>
      <c r="F68" s="117" t="s">
        <v>590</v>
      </c>
      <c r="G68" s="117" t="s">
        <v>591</v>
      </c>
      <c r="H68" s="117"/>
      <c r="I68" s="117"/>
    </row>
    <row r="69" spans="1:9" x14ac:dyDescent="0.25">
      <c r="A69" s="116">
        <v>1247</v>
      </c>
      <c r="B69" s="117" t="s">
        <v>185</v>
      </c>
      <c r="C69" s="118">
        <v>0</v>
      </c>
      <c r="D69" s="118">
        <v>0</v>
      </c>
      <c r="E69" s="118">
        <v>0</v>
      </c>
      <c r="F69" s="117"/>
      <c r="G69" s="117"/>
      <c r="H69" s="117"/>
      <c r="I69" s="117"/>
    </row>
    <row r="70" spans="1:9" x14ac:dyDescent="0.25">
      <c r="A70" s="116">
        <v>1248</v>
      </c>
      <c r="B70" s="117" t="s">
        <v>186</v>
      </c>
      <c r="C70" s="118">
        <v>0</v>
      </c>
      <c r="D70" s="118">
        <v>0</v>
      </c>
      <c r="E70" s="118">
        <v>0</v>
      </c>
      <c r="F70" s="117"/>
      <c r="G70" s="117"/>
      <c r="H70" s="117"/>
      <c r="I70" s="117"/>
    </row>
    <row r="72" spans="1:9" x14ac:dyDescent="0.25">
      <c r="A72" s="110" t="s">
        <v>112</v>
      </c>
      <c r="B72" s="110"/>
      <c r="C72" s="110"/>
      <c r="D72" s="110"/>
      <c r="E72" s="110"/>
      <c r="F72" s="110"/>
      <c r="G72" s="110"/>
      <c r="H72" s="110"/>
      <c r="I72" s="110"/>
    </row>
    <row r="73" spans="1:9" x14ac:dyDescent="0.25">
      <c r="A73" s="111" t="s">
        <v>91</v>
      </c>
      <c r="B73" s="111" t="s">
        <v>88</v>
      </c>
      <c r="C73" s="111" t="s">
        <v>89</v>
      </c>
      <c r="D73" s="111" t="s">
        <v>113</v>
      </c>
      <c r="E73" s="111" t="s">
        <v>187</v>
      </c>
      <c r="F73" s="111" t="s">
        <v>101</v>
      </c>
      <c r="G73" s="111" t="s">
        <v>168</v>
      </c>
      <c r="H73" s="111" t="s">
        <v>110</v>
      </c>
      <c r="I73" s="111" t="s">
        <v>169</v>
      </c>
    </row>
    <row r="74" spans="1:9" x14ac:dyDescent="0.25">
      <c r="A74" s="116">
        <v>1250</v>
      </c>
      <c r="B74" s="117" t="s">
        <v>188</v>
      </c>
      <c r="C74" s="118">
        <f>SUM(C75:C79)</f>
        <v>4460241.6899999995</v>
      </c>
      <c r="D74" s="118">
        <f>SUM(D75:D79)</f>
        <v>0</v>
      </c>
      <c r="E74" s="118">
        <f>SUM(E75:E79)</f>
        <v>0</v>
      </c>
      <c r="F74" s="117"/>
      <c r="G74" s="117"/>
      <c r="H74" s="117"/>
      <c r="I74" s="117"/>
    </row>
    <row r="75" spans="1:9" x14ac:dyDescent="0.25">
      <c r="A75" s="116">
        <v>1251</v>
      </c>
      <c r="B75" s="117" t="s">
        <v>189</v>
      </c>
      <c r="C75" s="118">
        <v>3747852.92</v>
      </c>
      <c r="D75" s="118">
        <v>0</v>
      </c>
      <c r="E75" s="118">
        <v>0</v>
      </c>
      <c r="F75" s="117" t="s">
        <v>590</v>
      </c>
      <c r="G75" s="117" t="s">
        <v>591</v>
      </c>
      <c r="H75" s="117"/>
      <c r="I75" s="117"/>
    </row>
    <row r="76" spans="1:9" x14ac:dyDescent="0.25">
      <c r="A76" s="116">
        <v>1252</v>
      </c>
      <c r="B76" s="117" t="s">
        <v>190</v>
      </c>
      <c r="C76" s="118">
        <v>0</v>
      </c>
      <c r="D76" s="118">
        <v>0</v>
      </c>
      <c r="E76" s="118">
        <v>0</v>
      </c>
      <c r="F76" s="117"/>
      <c r="G76" s="117"/>
      <c r="H76" s="117"/>
      <c r="I76" s="117"/>
    </row>
    <row r="77" spans="1:9" x14ac:dyDescent="0.25">
      <c r="A77" s="116">
        <v>1253</v>
      </c>
      <c r="B77" s="117" t="s">
        <v>191</v>
      </c>
      <c r="C77" s="118">
        <v>0</v>
      </c>
      <c r="D77" s="118">
        <v>0</v>
      </c>
      <c r="E77" s="118">
        <v>0</v>
      </c>
      <c r="F77" s="117"/>
      <c r="G77" s="117"/>
      <c r="H77" s="117"/>
      <c r="I77" s="117"/>
    </row>
    <row r="78" spans="1:9" x14ac:dyDescent="0.25">
      <c r="A78" s="116">
        <v>1254</v>
      </c>
      <c r="B78" s="117" t="s">
        <v>192</v>
      </c>
      <c r="C78" s="118">
        <v>712388.77</v>
      </c>
      <c r="D78" s="118">
        <v>0</v>
      </c>
      <c r="E78" s="118">
        <v>0</v>
      </c>
      <c r="F78" s="117" t="s">
        <v>590</v>
      </c>
      <c r="G78" s="117" t="s">
        <v>591</v>
      </c>
      <c r="H78" s="117"/>
      <c r="I78" s="117"/>
    </row>
    <row r="79" spans="1:9" x14ac:dyDescent="0.25">
      <c r="A79" s="116">
        <v>1259</v>
      </c>
      <c r="B79" s="117" t="s">
        <v>193</v>
      </c>
      <c r="C79" s="118">
        <v>0</v>
      </c>
      <c r="D79" s="118">
        <v>0</v>
      </c>
      <c r="E79" s="118">
        <v>0</v>
      </c>
      <c r="F79" s="117"/>
      <c r="G79" s="117"/>
      <c r="H79" s="117"/>
      <c r="I79" s="117"/>
    </row>
    <row r="80" spans="1:9" x14ac:dyDescent="0.25">
      <c r="A80" s="116">
        <v>1270</v>
      </c>
      <c r="B80" s="117" t="s">
        <v>194</v>
      </c>
      <c r="C80" s="118">
        <f>SUM(C81:C86)</f>
        <v>2343265.1</v>
      </c>
      <c r="D80" s="118">
        <f>SUM(D81:D86)</f>
        <v>0</v>
      </c>
      <c r="E80" s="118">
        <f>SUM(E81:E86)</f>
        <v>0</v>
      </c>
      <c r="F80" s="117" t="s">
        <v>592</v>
      </c>
      <c r="G80" s="117"/>
      <c r="H80" s="117"/>
      <c r="I80" s="117"/>
    </row>
    <row r="81" spans="1:9" x14ac:dyDescent="0.25">
      <c r="A81" s="116">
        <v>1271</v>
      </c>
      <c r="B81" s="117" t="s">
        <v>195</v>
      </c>
      <c r="C81" s="118">
        <v>1779277.45</v>
      </c>
      <c r="D81" s="118">
        <v>0</v>
      </c>
      <c r="E81" s="118">
        <v>0</v>
      </c>
      <c r="F81" s="117"/>
      <c r="G81" s="117"/>
      <c r="H81" s="117"/>
      <c r="I81" s="117"/>
    </row>
    <row r="82" spans="1:9" x14ac:dyDescent="0.25">
      <c r="A82" s="116">
        <v>1272</v>
      </c>
      <c r="B82" s="117" t="s">
        <v>196</v>
      </c>
      <c r="C82" s="118">
        <v>0</v>
      </c>
      <c r="D82" s="118">
        <v>0</v>
      </c>
      <c r="E82" s="118">
        <v>0</v>
      </c>
      <c r="F82" s="117"/>
      <c r="G82" s="117"/>
      <c r="H82" s="117"/>
      <c r="I82" s="117"/>
    </row>
    <row r="83" spans="1:9" x14ac:dyDescent="0.25">
      <c r="A83" s="116">
        <v>1273</v>
      </c>
      <c r="B83" s="117" t="s">
        <v>197</v>
      </c>
      <c r="C83" s="118">
        <v>0</v>
      </c>
      <c r="D83" s="118">
        <v>0</v>
      </c>
      <c r="E83" s="118">
        <v>0</v>
      </c>
      <c r="F83" s="117"/>
      <c r="G83" s="117"/>
      <c r="H83" s="117"/>
      <c r="I83" s="117"/>
    </row>
    <row r="84" spans="1:9" x14ac:dyDescent="0.25">
      <c r="A84" s="116">
        <v>1274</v>
      </c>
      <c r="B84" s="117" t="s">
        <v>198</v>
      </c>
      <c r="C84" s="118">
        <v>0</v>
      </c>
      <c r="D84" s="118">
        <v>0</v>
      </c>
      <c r="E84" s="118">
        <v>0</v>
      </c>
      <c r="F84" s="117"/>
      <c r="G84" s="117"/>
      <c r="H84" s="117"/>
      <c r="I84" s="117"/>
    </row>
    <row r="85" spans="1:9" x14ac:dyDescent="0.25">
      <c r="A85" s="116">
        <v>1275</v>
      </c>
      <c r="B85" s="117" t="s">
        <v>199</v>
      </c>
      <c r="C85" s="118">
        <v>0</v>
      </c>
      <c r="D85" s="118">
        <v>0</v>
      </c>
      <c r="E85" s="118">
        <v>0</v>
      </c>
      <c r="F85" s="117"/>
      <c r="G85" s="117"/>
      <c r="H85" s="117"/>
      <c r="I85" s="117"/>
    </row>
    <row r="86" spans="1:9" x14ac:dyDescent="0.25">
      <c r="A86" s="116">
        <v>1279</v>
      </c>
      <c r="B86" s="117" t="s">
        <v>200</v>
      </c>
      <c r="C86" s="118">
        <v>563987.65</v>
      </c>
      <c r="D86" s="118">
        <v>0</v>
      </c>
      <c r="E86" s="118">
        <v>0</v>
      </c>
      <c r="F86" s="117" t="s">
        <v>592</v>
      </c>
      <c r="G86" s="117"/>
      <c r="H86" s="117"/>
      <c r="I86" s="117"/>
    </row>
    <row r="88" spans="1:9" x14ac:dyDescent="0.25">
      <c r="A88" s="110" t="s">
        <v>114</v>
      </c>
      <c r="B88" s="110"/>
      <c r="C88" s="110"/>
      <c r="D88" s="110"/>
      <c r="E88" s="110"/>
      <c r="F88" s="110"/>
      <c r="G88" s="110"/>
      <c r="H88" s="110"/>
    </row>
    <row r="89" spans="1:9" x14ac:dyDescent="0.25">
      <c r="A89" s="111" t="s">
        <v>91</v>
      </c>
      <c r="B89" s="111" t="s">
        <v>88</v>
      </c>
      <c r="C89" s="111" t="s">
        <v>89</v>
      </c>
      <c r="D89" s="111" t="s">
        <v>201</v>
      </c>
      <c r="E89" s="111"/>
      <c r="F89" s="111"/>
      <c r="G89" s="111"/>
      <c r="H89" s="111"/>
    </row>
    <row r="90" spans="1:9" x14ac:dyDescent="0.25">
      <c r="A90" s="116">
        <v>1160</v>
      </c>
      <c r="B90" s="117" t="s">
        <v>202</v>
      </c>
      <c r="C90" s="118">
        <f>SUM(C91:C92)</f>
        <v>0</v>
      </c>
      <c r="D90" s="117"/>
      <c r="E90" s="117"/>
      <c r="F90" s="117"/>
      <c r="G90" s="117"/>
      <c r="H90" s="117"/>
    </row>
    <row r="91" spans="1:9" x14ac:dyDescent="0.25">
      <c r="A91" s="116">
        <v>1161</v>
      </c>
      <c r="B91" s="117" t="s">
        <v>203</v>
      </c>
      <c r="C91" s="118">
        <v>0</v>
      </c>
      <c r="D91" s="117"/>
      <c r="E91" s="117"/>
      <c r="F91" s="117"/>
      <c r="G91" s="117"/>
      <c r="H91" s="117"/>
    </row>
    <row r="92" spans="1:9" x14ac:dyDescent="0.25">
      <c r="A92" s="116">
        <v>1162</v>
      </c>
      <c r="B92" s="117" t="s">
        <v>204</v>
      </c>
      <c r="C92" s="118">
        <v>0</v>
      </c>
      <c r="D92" s="117"/>
      <c r="E92" s="117"/>
      <c r="F92" s="117"/>
      <c r="G92" s="117"/>
      <c r="H92" s="117"/>
    </row>
    <row r="94" spans="1:9" x14ac:dyDescent="0.25">
      <c r="A94" s="110" t="s">
        <v>512</v>
      </c>
      <c r="B94" s="110"/>
      <c r="C94" s="110"/>
      <c r="D94" s="110"/>
      <c r="E94" s="110"/>
      <c r="F94" s="110"/>
      <c r="G94" s="110"/>
      <c r="H94" s="110"/>
    </row>
    <row r="95" spans="1:9" x14ac:dyDescent="0.25">
      <c r="A95" s="111" t="s">
        <v>91</v>
      </c>
      <c r="B95" s="111" t="s">
        <v>88</v>
      </c>
      <c r="C95" s="111" t="s">
        <v>89</v>
      </c>
      <c r="D95" s="111" t="s">
        <v>147</v>
      </c>
      <c r="E95" s="111"/>
      <c r="F95" s="111"/>
      <c r="G95" s="111"/>
      <c r="H95" s="111"/>
    </row>
    <row r="96" spans="1:9" x14ac:dyDescent="0.25">
      <c r="A96" s="116">
        <v>1190</v>
      </c>
      <c r="B96" s="117" t="s">
        <v>520</v>
      </c>
      <c r="C96" s="118">
        <f>SUM(C97:C100)</f>
        <v>0</v>
      </c>
      <c r="D96" s="117"/>
      <c r="E96" s="117"/>
      <c r="F96" s="117"/>
      <c r="G96" s="117"/>
      <c r="H96" s="117"/>
    </row>
    <row r="97" spans="1:8" x14ac:dyDescent="0.25">
      <c r="A97" s="116">
        <v>1191</v>
      </c>
      <c r="B97" s="117" t="s">
        <v>513</v>
      </c>
      <c r="C97" s="118">
        <v>0</v>
      </c>
      <c r="D97" s="117"/>
      <c r="E97" s="117"/>
      <c r="F97" s="117"/>
      <c r="G97" s="117"/>
      <c r="H97" s="117"/>
    </row>
    <row r="98" spans="1:8" x14ac:dyDescent="0.25">
      <c r="A98" s="116">
        <v>1192</v>
      </c>
      <c r="B98" s="117" t="s">
        <v>514</v>
      </c>
      <c r="C98" s="118">
        <v>0</v>
      </c>
      <c r="D98" s="117"/>
      <c r="E98" s="117"/>
      <c r="F98" s="117"/>
      <c r="G98" s="117"/>
      <c r="H98" s="117"/>
    </row>
    <row r="99" spans="1:8" x14ac:dyDescent="0.25">
      <c r="A99" s="116">
        <v>1193</v>
      </c>
      <c r="B99" s="117" t="s">
        <v>515</v>
      </c>
      <c r="C99" s="118">
        <v>0</v>
      </c>
      <c r="D99" s="117"/>
      <c r="E99" s="117"/>
      <c r="F99" s="117"/>
      <c r="G99" s="117"/>
      <c r="H99" s="117"/>
    </row>
    <row r="100" spans="1:8" x14ac:dyDescent="0.25">
      <c r="A100" s="116">
        <v>1194</v>
      </c>
      <c r="B100" s="117" t="s">
        <v>516</v>
      </c>
      <c r="C100" s="118">
        <v>0</v>
      </c>
      <c r="D100" s="117"/>
      <c r="E100" s="117"/>
      <c r="F100" s="117"/>
      <c r="G100" s="117"/>
      <c r="H100" s="117"/>
    </row>
    <row r="101" spans="1:8" x14ac:dyDescent="0.25">
      <c r="A101" s="21"/>
      <c r="C101" s="112"/>
    </row>
    <row r="102" spans="1:8" x14ac:dyDescent="0.25">
      <c r="A102" s="110" t="s">
        <v>550</v>
      </c>
      <c r="C102" s="112"/>
    </row>
    <row r="103" spans="1:8" x14ac:dyDescent="0.25">
      <c r="A103" s="111" t="s">
        <v>91</v>
      </c>
      <c r="B103" s="111" t="s">
        <v>88</v>
      </c>
      <c r="C103" s="111" t="s">
        <v>89</v>
      </c>
      <c r="D103" s="111" t="s">
        <v>147</v>
      </c>
      <c r="E103" s="111"/>
      <c r="F103" s="111"/>
      <c r="G103" s="111"/>
      <c r="H103" s="111"/>
    </row>
    <row r="104" spans="1:8" x14ac:dyDescent="0.25">
      <c r="A104" s="116">
        <v>1290</v>
      </c>
      <c r="B104" s="117" t="s">
        <v>205</v>
      </c>
      <c r="C104" s="118">
        <f>SUM(C105:C107)</f>
        <v>0</v>
      </c>
      <c r="D104" s="117"/>
      <c r="E104" s="117"/>
      <c r="F104" s="117"/>
      <c r="G104" s="117"/>
      <c r="H104" s="117"/>
    </row>
    <row r="105" spans="1:8" x14ac:dyDescent="0.25">
      <c r="A105" s="116">
        <v>1291</v>
      </c>
      <c r="B105" s="117" t="s">
        <v>206</v>
      </c>
      <c r="C105" s="118">
        <v>0</v>
      </c>
      <c r="D105" s="117"/>
      <c r="E105" s="117"/>
      <c r="F105" s="117"/>
      <c r="G105" s="117"/>
      <c r="H105" s="117"/>
    </row>
    <row r="106" spans="1:8" x14ac:dyDescent="0.25">
      <c r="A106" s="116">
        <v>1292</v>
      </c>
      <c r="B106" s="117" t="s">
        <v>207</v>
      </c>
      <c r="C106" s="118">
        <v>0</v>
      </c>
      <c r="D106" s="117"/>
      <c r="E106" s="117"/>
      <c r="F106" s="117"/>
      <c r="G106" s="117"/>
      <c r="H106" s="117"/>
    </row>
    <row r="107" spans="1:8" x14ac:dyDescent="0.25">
      <c r="A107" s="116">
        <v>1293</v>
      </c>
      <c r="B107" s="117" t="s">
        <v>208</v>
      </c>
      <c r="C107" s="118">
        <v>0</v>
      </c>
      <c r="D107" s="117"/>
      <c r="E107" s="117"/>
      <c r="F107" s="117"/>
      <c r="G107" s="117"/>
      <c r="H107" s="117"/>
    </row>
    <row r="109" spans="1:8" x14ac:dyDescent="0.25">
      <c r="A109" s="110" t="s">
        <v>116</v>
      </c>
      <c r="B109" s="110"/>
      <c r="C109" s="110"/>
      <c r="D109" s="110"/>
      <c r="E109" s="110"/>
      <c r="F109" s="110"/>
      <c r="G109" s="110"/>
      <c r="H109" s="110"/>
    </row>
    <row r="110" spans="1:8" x14ac:dyDescent="0.25">
      <c r="A110" s="111" t="s">
        <v>91</v>
      </c>
      <c r="B110" s="111" t="s">
        <v>88</v>
      </c>
      <c r="C110" s="111" t="s">
        <v>89</v>
      </c>
      <c r="D110" s="111" t="s">
        <v>143</v>
      </c>
      <c r="E110" s="111" t="s">
        <v>144</v>
      </c>
      <c r="F110" s="111" t="s">
        <v>145</v>
      </c>
      <c r="G110" s="111" t="s">
        <v>209</v>
      </c>
      <c r="H110" s="111" t="s">
        <v>210</v>
      </c>
    </row>
    <row r="111" spans="1:8" x14ac:dyDescent="0.25">
      <c r="A111" s="116">
        <v>2110</v>
      </c>
      <c r="B111" s="117" t="s">
        <v>211</v>
      </c>
      <c r="C111" s="118">
        <f>SUM(C112:C120)</f>
        <v>17204160.359999999</v>
      </c>
      <c r="D111" s="118">
        <f>SUM(D112:D120)</f>
        <v>17204160.359999999</v>
      </c>
      <c r="E111" s="118">
        <f>SUM(E112:E120)</f>
        <v>0</v>
      </c>
      <c r="F111" s="118">
        <f>SUM(F112:F120)</f>
        <v>0</v>
      </c>
      <c r="G111" s="118">
        <f>SUM(G112:G120)</f>
        <v>0</v>
      </c>
      <c r="H111" s="117"/>
    </row>
    <row r="112" spans="1:8" x14ac:dyDescent="0.25">
      <c r="A112" s="116">
        <v>2111</v>
      </c>
      <c r="B112" s="117" t="s">
        <v>212</v>
      </c>
      <c r="C112" s="118">
        <v>0</v>
      </c>
      <c r="D112" s="118">
        <f>C112</f>
        <v>0</v>
      </c>
      <c r="E112" s="118">
        <v>0</v>
      </c>
      <c r="F112" s="118">
        <v>0</v>
      </c>
      <c r="G112" s="118">
        <v>0</v>
      </c>
      <c r="H112" s="117"/>
    </row>
    <row r="113" spans="1:8" x14ac:dyDescent="0.25">
      <c r="A113" s="116">
        <v>2112</v>
      </c>
      <c r="B113" s="117" t="s">
        <v>213</v>
      </c>
      <c r="C113" s="118">
        <v>6319488</v>
      </c>
      <c r="D113" s="118">
        <f t="shared" ref="D113:D120" si="1">C113</f>
        <v>6319488</v>
      </c>
      <c r="E113" s="118">
        <v>0</v>
      </c>
      <c r="F113" s="118">
        <v>0</v>
      </c>
      <c r="G113" s="118">
        <v>0</v>
      </c>
      <c r="H113" s="117"/>
    </row>
    <row r="114" spans="1:8" x14ac:dyDescent="0.25">
      <c r="A114" s="116">
        <v>2113</v>
      </c>
      <c r="B114" s="117" t="s">
        <v>214</v>
      </c>
      <c r="C114" s="118">
        <v>0</v>
      </c>
      <c r="D114" s="118">
        <f t="shared" si="1"/>
        <v>0</v>
      </c>
      <c r="E114" s="118">
        <v>0</v>
      </c>
      <c r="F114" s="118">
        <v>0</v>
      </c>
      <c r="G114" s="118">
        <v>0</v>
      </c>
      <c r="H114" s="117"/>
    </row>
    <row r="115" spans="1:8" x14ac:dyDescent="0.25">
      <c r="A115" s="116">
        <v>2114</v>
      </c>
      <c r="B115" s="117" t="s">
        <v>215</v>
      </c>
      <c r="C115" s="118">
        <v>0</v>
      </c>
      <c r="D115" s="118">
        <f t="shared" si="1"/>
        <v>0</v>
      </c>
      <c r="E115" s="118">
        <v>0</v>
      </c>
      <c r="F115" s="118">
        <v>0</v>
      </c>
      <c r="G115" s="118">
        <v>0</v>
      </c>
      <c r="H115" s="117"/>
    </row>
    <row r="116" spans="1:8" x14ac:dyDescent="0.25">
      <c r="A116" s="116">
        <v>2115</v>
      </c>
      <c r="B116" s="117" t="s">
        <v>216</v>
      </c>
      <c r="C116" s="118">
        <v>0</v>
      </c>
      <c r="D116" s="118">
        <f t="shared" si="1"/>
        <v>0</v>
      </c>
      <c r="E116" s="118">
        <v>0</v>
      </c>
      <c r="F116" s="118">
        <v>0</v>
      </c>
      <c r="G116" s="118">
        <v>0</v>
      </c>
      <c r="H116" s="117"/>
    </row>
    <row r="117" spans="1:8" x14ac:dyDescent="0.25">
      <c r="A117" s="116">
        <v>2116</v>
      </c>
      <c r="B117" s="117" t="s">
        <v>217</v>
      </c>
      <c r="C117" s="118">
        <v>0</v>
      </c>
      <c r="D117" s="118">
        <f t="shared" si="1"/>
        <v>0</v>
      </c>
      <c r="E117" s="118">
        <v>0</v>
      </c>
      <c r="F117" s="118">
        <v>0</v>
      </c>
      <c r="G117" s="118">
        <v>0</v>
      </c>
      <c r="H117" s="117"/>
    </row>
    <row r="118" spans="1:8" x14ac:dyDescent="0.25">
      <c r="A118" s="116">
        <v>2117</v>
      </c>
      <c r="B118" s="117" t="s">
        <v>218</v>
      </c>
      <c r="C118" s="118">
        <v>6267696.5300000003</v>
      </c>
      <c r="D118" s="118">
        <f t="shared" si="1"/>
        <v>6267696.5300000003</v>
      </c>
      <c r="E118" s="118">
        <v>0</v>
      </c>
      <c r="F118" s="118">
        <v>0</v>
      </c>
      <c r="G118" s="118">
        <v>0</v>
      </c>
      <c r="H118" s="117"/>
    </row>
    <row r="119" spans="1:8" x14ac:dyDescent="0.25">
      <c r="A119" s="116">
        <v>2118</v>
      </c>
      <c r="B119" s="117" t="s">
        <v>219</v>
      </c>
      <c r="C119" s="118">
        <v>0</v>
      </c>
      <c r="D119" s="118">
        <f t="shared" si="1"/>
        <v>0</v>
      </c>
      <c r="E119" s="118">
        <v>0</v>
      </c>
      <c r="F119" s="118">
        <v>0</v>
      </c>
      <c r="G119" s="118">
        <v>0</v>
      </c>
      <c r="H119" s="117"/>
    </row>
    <row r="120" spans="1:8" x14ac:dyDescent="0.25">
      <c r="A120" s="116">
        <v>2119</v>
      </c>
      <c r="B120" s="117" t="s">
        <v>220</v>
      </c>
      <c r="C120" s="118">
        <v>4616975.83</v>
      </c>
      <c r="D120" s="118">
        <f t="shared" si="1"/>
        <v>4616975.83</v>
      </c>
      <c r="E120" s="118">
        <v>0</v>
      </c>
      <c r="F120" s="118">
        <v>0</v>
      </c>
      <c r="G120" s="118">
        <v>0</v>
      </c>
      <c r="H120" s="117"/>
    </row>
    <row r="121" spans="1:8" x14ac:dyDescent="0.25">
      <c r="A121" s="116">
        <v>2120</v>
      </c>
      <c r="B121" s="117" t="s">
        <v>221</v>
      </c>
      <c r="C121" s="118">
        <f>SUM(C122:C124)</f>
        <v>0</v>
      </c>
      <c r="D121" s="118">
        <f t="shared" ref="D121:G121" si="2">SUM(D122:D124)</f>
        <v>0</v>
      </c>
      <c r="E121" s="118">
        <f t="shared" si="2"/>
        <v>0</v>
      </c>
      <c r="F121" s="118">
        <f t="shared" si="2"/>
        <v>0</v>
      </c>
      <c r="G121" s="118">
        <f t="shared" si="2"/>
        <v>0</v>
      </c>
      <c r="H121" s="117"/>
    </row>
    <row r="122" spans="1:8" x14ac:dyDescent="0.25">
      <c r="A122" s="116">
        <v>2121</v>
      </c>
      <c r="B122" s="117" t="s">
        <v>222</v>
      </c>
      <c r="C122" s="118">
        <v>0</v>
      </c>
      <c r="D122" s="118">
        <f>C122</f>
        <v>0</v>
      </c>
      <c r="E122" s="118">
        <v>0</v>
      </c>
      <c r="F122" s="118">
        <v>0</v>
      </c>
      <c r="G122" s="118">
        <v>0</v>
      </c>
      <c r="H122" s="117"/>
    </row>
    <row r="123" spans="1:8" x14ac:dyDescent="0.25">
      <c r="A123" s="116">
        <v>2122</v>
      </c>
      <c r="B123" s="117" t="s">
        <v>223</v>
      </c>
      <c r="C123" s="118">
        <v>0</v>
      </c>
      <c r="D123" s="118">
        <f t="shared" ref="D123:D124" si="3">C123</f>
        <v>0</v>
      </c>
      <c r="E123" s="118">
        <v>0</v>
      </c>
      <c r="F123" s="118">
        <v>0</v>
      </c>
      <c r="G123" s="118">
        <v>0</v>
      </c>
      <c r="H123" s="117"/>
    </row>
    <row r="124" spans="1:8" x14ac:dyDescent="0.25">
      <c r="A124" s="116">
        <v>2129</v>
      </c>
      <c r="B124" s="117" t="s">
        <v>224</v>
      </c>
      <c r="C124" s="118">
        <v>0</v>
      </c>
      <c r="D124" s="118">
        <f t="shared" si="3"/>
        <v>0</v>
      </c>
      <c r="E124" s="118">
        <v>0</v>
      </c>
      <c r="F124" s="118">
        <v>0</v>
      </c>
      <c r="G124" s="118">
        <v>0</v>
      </c>
      <c r="H124" s="117"/>
    </row>
    <row r="126" spans="1:8" x14ac:dyDescent="0.25">
      <c r="A126" s="110" t="s">
        <v>117</v>
      </c>
      <c r="B126" s="110"/>
      <c r="C126" s="110"/>
      <c r="D126" s="110"/>
      <c r="E126" s="110"/>
      <c r="F126" s="110"/>
      <c r="G126" s="110"/>
      <c r="H126" s="110"/>
    </row>
    <row r="127" spans="1:8" x14ac:dyDescent="0.25">
      <c r="A127" s="111" t="s">
        <v>91</v>
      </c>
      <c r="B127" s="111" t="s">
        <v>88</v>
      </c>
      <c r="C127" s="111" t="s">
        <v>89</v>
      </c>
      <c r="D127" s="111" t="s">
        <v>92</v>
      </c>
      <c r="E127" s="111" t="s">
        <v>147</v>
      </c>
      <c r="F127" s="111"/>
      <c r="G127" s="111"/>
      <c r="H127" s="111"/>
    </row>
    <row r="128" spans="1:8" x14ac:dyDescent="0.25">
      <c r="A128" s="116">
        <v>2160</v>
      </c>
      <c r="B128" s="117" t="s">
        <v>225</v>
      </c>
      <c r="C128" s="118">
        <f>SUM(C129:C134)</f>
        <v>0</v>
      </c>
      <c r="D128" s="117"/>
      <c r="E128" s="117"/>
      <c r="F128" s="117"/>
      <c r="G128" s="117"/>
      <c r="H128" s="117"/>
    </row>
    <row r="129" spans="1:8" x14ac:dyDescent="0.25">
      <c r="A129" s="116">
        <v>2161</v>
      </c>
      <c r="B129" s="117" t="s">
        <v>226</v>
      </c>
      <c r="C129" s="118">
        <v>0</v>
      </c>
      <c r="D129" s="117"/>
      <c r="E129" s="117"/>
      <c r="F129" s="117"/>
      <c r="G129" s="117"/>
      <c r="H129" s="117"/>
    </row>
    <row r="130" spans="1:8" x14ac:dyDescent="0.25">
      <c r="A130" s="116">
        <v>2162</v>
      </c>
      <c r="B130" s="117" t="s">
        <v>227</v>
      </c>
      <c r="C130" s="118">
        <v>0</v>
      </c>
      <c r="D130" s="117"/>
      <c r="E130" s="117"/>
      <c r="F130" s="117"/>
      <c r="G130" s="117"/>
      <c r="H130" s="117"/>
    </row>
    <row r="131" spans="1:8" x14ac:dyDescent="0.25">
      <c r="A131" s="116">
        <v>2163</v>
      </c>
      <c r="B131" s="117" t="s">
        <v>228</v>
      </c>
      <c r="C131" s="118">
        <v>0</v>
      </c>
      <c r="D131" s="117"/>
      <c r="E131" s="117"/>
      <c r="F131" s="117"/>
      <c r="G131" s="117"/>
      <c r="H131" s="117"/>
    </row>
    <row r="132" spans="1:8" x14ac:dyDescent="0.25">
      <c r="A132" s="116">
        <v>2164</v>
      </c>
      <c r="B132" s="117" t="s">
        <v>229</v>
      </c>
      <c r="C132" s="118">
        <v>0</v>
      </c>
      <c r="D132" s="117"/>
      <c r="E132" s="117"/>
      <c r="F132" s="117"/>
      <c r="G132" s="117"/>
      <c r="H132" s="117"/>
    </row>
    <row r="133" spans="1:8" x14ac:dyDescent="0.25">
      <c r="A133" s="116">
        <v>2165</v>
      </c>
      <c r="B133" s="117" t="s">
        <v>230</v>
      </c>
      <c r="C133" s="118">
        <v>0</v>
      </c>
      <c r="D133" s="117"/>
      <c r="E133" s="117"/>
      <c r="F133" s="117"/>
      <c r="G133" s="117"/>
      <c r="H133" s="117"/>
    </row>
    <row r="134" spans="1:8" x14ac:dyDescent="0.25">
      <c r="A134" s="116">
        <v>2166</v>
      </c>
      <c r="B134" s="117" t="s">
        <v>231</v>
      </c>
      <c r="C134" s="118">
        <v>0</v>
      </c>
      <c r="D134" s="117"/>
      <c r="E134" s="117"/>
      <c r="F134" s="117"/>
      <c r="G134" s="117"/>
      <c r="H134" s="117"/>
    </row>
    <row r="135" spans="1:8" x14ac:dyDescent="0.25">
      <c r="A135" s="116">
        <v>2250</v>
      </c>
      <c r="B135" s="117" t="s">
        <v>232</v>
      </c>
      <c r="C135" s="118">
        <f>SUM(C136:C141)</f>
        <v>0</v>
      </c>
      <c r="D135" s="117"/>
      <c r="E135" s="117"/>
      <c r="F135" s="117"/>
      <c r="G135" s="117"/>
      <c r="H135" s="117"/>
    </row>
    <row r="136" spans="1:8" x14ac:dyDescent="0.25">
      <c r="A136" s="116">
        <v>2251</v>
      </c>
      <c r="B136" s="117" t="s">
        <v>233</v>
      </c>
      <c r="C136" s="118">
        <v>0</v>
      </c>
      <c r="D136" s="117"/>
      <c r="E136" s="117"/>
      <c r="F136" s="117"/>
      <c r="G136" s="117"/>
      <c r="H136" s="117"/>
    </row>
    <row r="137" spans="1:8" x14ac:dyDescent="0.25">
      <c r="A137" s="116">
        <v>2252</v>
      </c>
      <c r="B137" s="117" t="s">
        <v>234</v>
      </c>
      <c r="C137" s="118">
        <v>0</v>
      </c>
      <c r="D137" s="117"/>
      <c r="E137" s="117"/>
      <c r="F137" s="117"/>
      <c r="G137" s="117"/>
      <c r="H137" s="117"/>
    </row>
    <row r="138" spans="1:8" x14ac:dyDescent="0.25">
      <c r="A138" s="116">
        <v>2253</v>
      </c>
      <c r="B138" s="117" t="s">
        <v>235</v>
      </c>
      <c r="C138" s="118">
        <v>0</v>
      </c>
      <c r="D138" s="117"/>
      <c r="E138" s="117"/>
      <c r="F138" s="117"/>
      <c r="G138" s="117"/>
      <c r="H138" s="117"/>
    </row>
    <row r="139" spans="1:8" x14ac:dyDescent="0.25">
      <c r="A139" s="116">
        <v>2254</v>
      </c>
      <c r="B139" s="117" t="s">
        <v>236</v>
      </c>
      <c r="C139" s="118">
        <v>0</v>
      </c>
      <c r="D139" s="117"/>
      <c r="E139" s="117"/>
      <c r="F139" s="117"/>
      <c r="G139" s="117"/>
      <c r="H139" s="117"/>
    </row>
    <row r="140" spans="1:8" x14ac:dyDescent="0.25">
      <c r="A140" s="116">
        <v>2255</v>
      </c>
      <c r="B140" s="117" t="s">
        <v>237</v>
      </c>
      <c r="C140" s="118">
        <v>0</v>
      </c>
      <c r="D140" s="117"/>
      <c r="E140" s="117"/>
      <c r="F140" s="117"/>
      <c r="G140" s="117"/>
      <c r="H140" s="117"/>
    </row>
    <row r="141" spans="1:8" x14ac:dyDescent="0.25">
      <c r="A141" s="116">
        <v>2256</v>
      </c>
      <c r="B141" s="117" t="s">
        <v>238</v>
      </c>
      <c r="C141" s="118">
        <v>0</v>
      </c>
      <c r="D141" s="117"/>
      <c r="E141" s="117"/>
      <c r="F141" s="117"/>
      <c r="G141" s="117"/>
      <c r="H141" s="117"/>
    </row>
    <row r="143" spans="1:8" x14ac:dyDescent="0.25">
      <c r="A143" s="110" t="s">
        <v>118</v>
      </c>
      <c r="B143" s="110"/>
      <c r="C143" s="110"/>
      <c r="D143" s="110"/>
      <c r="E143" s="110"/>
      <c r="F143" s="110"/>
      <c r="G143" s="110"/>
      <c r="H143" s="110"/>
    </row>
    <row r="144" spans="1:8" x14ac:dyDescent="0.25">
      <c r="A144" s="114" t="s">
        <v>91</v>
      </c>
      <c r="B144" s="114" t="s">
        <v>88</v>
      </c>
      <c r="C144" s="114" t="s">
        <v>89</v>
      </c>
      <c r="D144" s="114" t="s">
        <v>92</v>
      </c>
      <c r="E144" s="114" t="s">
        <v>147</v>
      </c>
      <c r="F144" s="114"/>
      <c r="G144" s="114"/>
      <c r="H144" s="114"/>
    </row>
    <row r="145" spans="1:8" x14ac:dyDescent="0.25">
      <c r="A145" s="116">
        <v>2159</v>
      </c>
      <c r="B145" s="117" t="s">
        <v>239</v>
      </c>
      <c r="C145" s="118">
        <v>0</v>
      </c>
      <c r="D145" s="117"/>
      <c r="E145" s="117"/>
      <c r="F145" s="117"/>
      <c r="G145" s="117"/>
      <c r="H145" s="117"/>
    </row>
    <row r="146" spans="1:8" x14ac:dyDescent="0.25">
      <c r="A146" s="116">
        <v>2199</v>
      </c>
      <c r="B146" s="117" t="s">
        <v>240</v>
      </c>
      <c r="C146" s="118">
        <v>0</v>
      </c>
      <c r="D146" s="117"/>
      <c r="E146" s="117"/>
      <c r="F146" s="117"/>
      <c r="G146" s="117"/>
      <c r="H146" s="117"/>
    </row>
    <row r="147" spans="1:8" x14ac:dyDescent="0.25">
      <c r="A147" s="116">
        <v>2240</v>
      </c>
      <c r="B147" s="117" t="s">
        <v>241</v>
      </c>
      <c r="C147" s="118">
        <f>SUM(C148:C150)</f>
        <v>0</v>
      </c>
      <c r="D147" s="117"/>
      <c r="E147" s="117"/>
      <c r="F147" s="117"/>
      <c r="G147" s="117"/>
      <c r="H147" s="117"/>
    </row>
    <row r="148" spans="1:8" x14ac:dyDescent="0.25">
      <c r="A148" s="116">
        <v>2241</v>
      </c>
      <c r="B148" s="117" t="s">
        <v>242</v>
      </c>
      <c r="C148" s="118">
        <v>0</v>
      </c>
      <c r="D148" s="117"/>
      <c r="E148" s="117"/>
      <c r="F148" s="117"/>
      <c r="G148" s="117"/>
      <c r="H148" s="117"/>
    </row>
    <row r="149" spans="1:8" x14ac:dyDescent="0.25">
      <c r="A149" s="116">
        <v>2242</v>
      </c>
      <c r="B149" s="117" t="s">
        <v>243</v>
      </c>
      <c r="C149" s="118">
        <v>0</v>
      </c>
      <c r="D149" s="117"/>
      <c r="E149" s="117"/>
      <c r="F149" s="117"/>
      <c r="G149" s="117"/>
      <c r="H149" s="117"/>
    </row>
    <row r="150" spans="1:8" x14ac:dyDescent="0.25">
      <c r="A150" s="116">
        <v>2249</v>
      </c>
      <c r="B150" s="117" t="s">
        <v>244</v>
      </c>
      <c r="C150" s="118">
        <v>0</v>
      </c>
      <c r="D150" s="117"/>
      <c r="E150" s="117"/>
      <c r="F150" s="117"/>
      <c r="G150" s="117"/>
      <c r="H150" s="117"/>
    </row>
    <row r="152" spans="1:8" ht="15" x14ac:dyDescent="0.25">
      <c r="B152" s="15" t="s">
        <v>549</v>
      </c>
      <c r="C152" s="11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43307086614173229" top="0.62992125984251968" bottom="0.59055118110236227" header="0.31496062992125984" footer="0.31496062992125984"/>
  <pageSetup scale="98" fitToHeight="4" orientation="landscape" r:id="rId1"/>
  <headerFooter>
    <oddFooter>&amp;R&amp;8Página 2 de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120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79" t="s">
        <v>130</v>
      </c>
      <c r="B2" s="80" t="s">
        <v>38</v>
      </c>
    </row>
    <row r="3" spans="1:2" x14ac:dyDescent="0.2">
      <c r="A3" s="81"/>
      <c r="B3" s="82"/>
    </row>
    <row r="4" spans="1:2" ht="15" customHeight="1" x14ac:dyDescent="0.2">
      <c r="A4" s="83" t="s">
        <v>1</v>
      </c>
      <c r="B4" s="84" t="s">
        <v>66</v>
      </c>
    </row>
    <row r="5" spans="1:2" ht="15" customHeight="1" x14ac:dyDescent="0.2">
      <c r="A5" s="85"/>
      <c r="B5" s="84" t="s">
        <v>39</v>
      </c>
    </row>
    <row r="6" spans="1:2" ht="15" customHeight="1" x14ac:dyDescent="0.2">
      <c r="A6" s="85"/>
      <c r="B6" s="86" t="s">
        <v>94</v>
      </c>
    </row>
    <row r="7" spans="1:2" ht="15" customHeight="1" x14ac:dyDescent="0.2">
      <c r="A7" s="85"/>
      <c r="B7" s="84" t="s">
        <v>40</v>
      </c>
    </row>
    <row r="8" spans="1:2" x14ac:dyDescent="0.2">
      <c r="A8" s="85"/>
    </row>
    <row r="9" spans="1:2" ht="15" customHeight="1" x14ac:dyDescent="0.2">
      <c r="A9" s="83" t="s">
        <v>3</v>
      </c>
      <c r="B9" s="84" t="s">
        <v>521</v>
      </c>
    </row>
    <row r="10" spans="1:2" ht="15" customHeight="1" x14ac:dyDescent="0.2">
      <c r="A10" s="85"/>
      <c r="B10" s="84" t="s">
        <v>522</v>
      </c>
    </row>
    <row r="11" spans="1:2" ht="15" customHeight="1" x14ac:dyDescent="0.2">
      <c r="A11" s="85"/>
      <c r="B11" s="84" t="s">
        <v>72</v>
      </c>
    </row>
    <row r="12" spans="1:2" ht="15" customHeight="1" x14ac:dyDescent="0.2">
      <c r="A12" s="85"/>
      <c r="B12" s="84" t="s">
        <v>71</v>
      </c>
    </row>
    <row r="13" spans="1:2" ht="15" customHeight="1" x14ac:dyDescent="0.2">
      <c r="A13" s="85"/>
      <c r="B13" s="84" t="s">
        <v>73</v>
      </c>
    </row>
    <row r="14" spans="1:2" x14ac:dyDescent="0.2">
      <c r="A14" s="85"/>
    </row>
    <row r="15" spans="1:2" ht="15" customHeight="1" x14ac:dyDescent="0.2">
      <c r="A15" s="83" t="s">
        <v>5</v>
      </c>
      <c r="B15" s="87" t="s">
        <v>41</v>
      </c>
    </row>
    <row r="16" spans="1:2" ht="15" customHeight="1" x14ac:dyDescent="0.2">
      <c r="A16" s="85"/>
      <c r="B16" s="87" t="s">
        <v>42</v>
      </c>
    </row>
    <row r="17" spans="1:2" ht="15" customHeight="1" x14ac:dyDescent="0.2">
      <c r="A17" s="85"/>
      <c r="B17" s="87" t="s">
        <v>43</v>
      </c>
    </row>
    <row r="18" spans="1:2" ht="15" customHeight="1" x14ac:dyDescent="0.2">
      <c r="A18" s="85"/>
      <c r="B18" s="84" t="s">
        <v>44</v>
      </c>
    </row>
    <row r="19" spans="1:2" ht="15" customHeight="1" x14ac:dyDescent="0.2">
      <c r="A19" s="85"/>
      <c r="B19" s="88" t="s">
        <v>82</v>
      </c>
    </row>
    <row r="20" spans="1:2" x14ac:dyDescent="0.2">
      <c r="A20" s="85"/>
    </row>
    <row r="21" spans="1:2" ht="15" customHeight="1" x14ac:dyDescent="0.2">
      <c r="A21" s="83" t="s">
        <v>78</v>
      </c>
      <c r="B21" s="1" t="s">
        <v>128</v>
      </c>
    </row>
    <row r="22" spans="1:2" ht="15" customHeight="1" x14ac:dyDescent="0.2">
      <c r="A22" s="85"/>
      <c r="B22" s="89" t="s">
        <v>129</v>
      </c>
    </row>
    <row r="23" spans="1:2" x14ac:dyDescent="0.2">
      <c r="A23" s="85"/>
    </row>
    <row r="24" spans="1:2" ht="15" customHeight="1" x14ac:dyDescent="0.2">
      <c r="A24" s="83" t="s">
        <v>7</v>
      </c>
      <c r="B24" s="88" t="s">
        <v>45</v>
      </c>
    </row>
    <row r="25" spans="1:2" ht="15" customHeight="1" x14ac:dyDescent="0.2">
      <c r="A25" s="85"/>
      <c r="B25" s="88" t="s">
        <v>74</v>
      </c>
    </row>
    <row r="26" spans="1:2" ht="15" customHeight="1" x14ac:dyDescent="0.2">
      <c r="A26" s="85"/>
      <c r="B26" s="88" t="s">
        <v>75</v>
      </c>
    </row>
    <row r="27" spans="1:2" x14ac:dyDescent="0.2">
      <c r="A27" s="85"/>
    </row>
    <row r="28" spans="1:2" ht="15" customHeight="1" x14ac:dyDescent="0.2">
      <c r="A28" s="83" t="s">
        <v>8</v>
      </c>
      <c r="B28" s="88" t="s">
        <v>46</v>
      </c>
    </row>
    <row r="29" spans="1:2" ht="15" customHeight="1" x14ac:dyDescent="0.2">
      <c r="A29" s="85"/>
      <c r="B29" s="88" t="s">
        <v>81</v>
      </c>
    </row>
    <row r="30" spans="1:2" ht="15" customHeight="1" x14ac:dyDescent="0.2">
      <c r="A30" s="85"/>
      <c r="B30" s="88" t="s">
        <v>47</v>
      </c>
    </row>
    <row r="31" spans="1:2" ht="15" customHeight="1" x14ac:dyDescent="0.2">
      <c r="A31" s="85"/>
      <c r="B31" s="90" t="s">
        <v>48</v>
      </c>
    </row>
    <row r="32" spans="1:2" x14ac:dyDescent="0.2">
      <c r="A32" s="85"/>
    </row>
    <row r="33" spans="1:2" ht="15" customHeight="1" x14ac:dyDescent="0.2">
      <c r="A33" s="83" t="s">
        <v>9</v>
      </c>
      <c r="B33" s="88" t="s">
        <v>49</v>
      </c>
    </row>
    <row r="34" spans="1:2" ht="15" customHeight="1" x14ac:dyDescent="0.2">
      <c r="A34" s="85"/>
      <c r="B34" s="88" t="s">
        <v>50</v>
      </c>
    </row>
    <row r="35" spans="1:2" x14ac:dyDescent="0.2">
      <c r="A35" s="85"/>
    </row>
    <row r="36" spans="1:2" ht="15" customHeight="1" x14ac:dyDescent="0.2">
      <c r="A36" s="83" t="s">
        <v>11</v>
      </c>
      <c r="B36" s="84" t="s">
        <v>76</v>
      </c>
    </row>
    <row r="37" spans="1:2" ht="15" customHeight="1" x14ac:dyDescent="0.2">
      <c r="A37" s="85"/>
      <c r="B37" s="84" t="s">
        <v>83</v>
      </c>
    </row>
    <row r="38" spans="1:2" ht="15" customHeight="1" x14ac:dyDescent="0.2">
      <c r="A38" s="85"/>
      <c r="B38" s="91" t="s">
        <v>131</v>
      </c>
    </row>
    <row r="39" spans="1:2" ht="15" customHeight="1" x14ac:dyDescent="0.2">
      <c r="A39" s="85"/>
      <c r="B39" s="84" t="s">
        <v>132</v>
      </c>
    </row>
    <row r="40" spans="1:2" ht="15" customHeight="1" x14ac:dyDescent="0.2">
      <c r="A40" s="85"/>
      <c r="B40" s="84" t="s">
        <v>79</v>
      </c>
    </row>
    <row r="41" spans="1:2" ht="15" customHeight="1" x14ac:dyDescent="0.2">
      <c r="A41" s="85"/>
      <c r="B41" s="84" t="s">
        <v>80</v>
      </c>
    </row>
    <row r="42" spans="1:2" x14ac:dyDescent="0.2">
      <c r="A42" s="85"/>
    </row>
    <row r="43" spans="1:2" ht="15" customHeight="1" x14ac:dyDescent="0.2">
      <c r="A43" s="83" t="s">
        <v>13</v>
      </c>
      <c r="B43" s="84" t="s">
        <v>84</v>
      </c>
    </row>
    <row r="44" spans="1:2" ht="15" customHeight="1" x14ac:dyDescent="0.2">
      <c r="A44" s="85"/>
      <c r="B44" s="84" t="s">
        <v>87</v>
      </c>
    </row>
    <row r="45" spans="1:2" ht="15" customHeight="1" x14ac:dyDescent="0.2">
      <c r="A45" s="85"/>
      <c r="B45" s="91" t="s">
        <v>133</v>
      </c>
    </row>
    <row r="46" spans="1:2" ht="15" customHeight="1" x14ac:dyDescent="0.2">
      <c r="A46" s="85"/>
      <c r="B46" s="84" t="s">
        <v>134</v>
      </c>
    </row>
    <row r="47" spans="1:2" ht="15" customHeight="1" x14ac:dyDescent="0.2">
      <c r="A47" s="85"/>
      <c r="B47" s="84" t="s">
        <v>86</v>
      </c>
    </row>
    <row r="48" spans="1:2" ht="15" customHeight="1" x14ac:dyDescent="0.2">
      <c r="A48" s="85"/>
      <c r="B48" s="84" t="s">
        <v>85</v>
      </c>
    </row>
    <row r="49" spans="1:2" x14ac:dyDescent="0.2">
      <c r="A49" s="85"/>
    </row>
    <row r="50" spans="1:2" ht="25.5" customHeight="1" x14ac:dyDescent="0.2">
      <c r="A50" s="83" t="s">
        <v>15</v>
      </c>
      <c r="B50" s="86" t="s">
        <v>115</v>
      </c>
    </row>
    <row r="51" spans="1:2" x14ac:dyDescent="0.2">
      <c r="A51" s="85"/>
    </row>
    <row r="52" spans="1:2" ht="15" customHeight="1" x14ac:dyDescent="0.2">
      <c r="A52" s="83" t="s">
        <v>17</v>
      </c>
      <c r="B52" s="84" t="s">
        <v>51</v>
      </c>
    </row>
    <row r="53" spans="1:2" x14ac:dyDescent="0.2">
      <c r="A53" s="85"/>
    </row>
    <row r="54" spans="1:2" ht="15" customHeight="1" x14ac:dyDescent="0.2">
      <c r="A54" s="83" t="s">
        <v>18</v>
      </c>
      <c r="B54" s="87" t="s">
        <v>52</v>
      </c>
    </row>
    <row r="55" spans="1:2" ht="15" customHeight="1" x14ac:dyDescent="0.2">
      <c r="A55" s="85"/>
      <c r="B55" s="87" t="s">
        <v>53</v>
      </c>
    </row>
    <row r="56" spans="1:2" ht="15" customHeight="1" x14ac:dyDescent="0.2">
      <c r="A56" s="85"/>
      <c r="B56" s="87" t="s">
        <v>54</v>
      </c>
    </row>
    <row r="57" spans="1:2" ht="15" customHeight="1" x14ac:dyDescent="0.2">
      <c r="A57" s="85"/>
      <c r="B57" s="87" t="s">
        <v>55</v>
      </c>
    </row>
    <row r="58" spans="1:2" ht="15" customHeight="1" x14ac:dyDescent="0.2">
      <c r="A58" s="85"/>
      <c r="B58" s="87" t="s">
        <v>56</v>
      </c>
    </row>
    <row r="59" spans="1:2" x14ac:dyDescent="0.2">
      <c r="A59" s="85"/>
    </row>
    <row r="60" spans="1:2" ht="15" customHeight="1" x14ac:dyDescent="0.2">
      <c r="A60" s="83" t="s">
        <v>20</v>
      </c>
      <c r="B60" s="88" t="s">
        <v>57</v>
      </c>
    </row>
    <row r="61" spans="1:2" x14ac:dyDescent="0.2">
      <c r="A61" s="85"/>
      <c r="B61" s="88"/>
    </row>
    <row r="62" spans="1:2" ht="15" customHeight="1" x14ac:dyDescent="0.2">
      <c r="A62" s="83" t="s">
        <v>21</v>
      </c>
      <c r="B62" s="84" t="s">
        <v>51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214" zoomScale="85" zoomScaleNormal="85" workbookViewId="0">
      <selection activeCell="A223" sqref="A223:XFD224"/>
    </sheetView>
  </sheetViews>
  <sheetFormatPr baseColWidth="10" defaultColWidth="9.140625" defaultRowHeight="11.25" x14ac:dyDescent="0.2"/>
  <cols>
    <col min="1" max="1" width="10" style="19" customWidth="1"/>
    <col min="2" max="2" width="70.7109375" style="19" customWidth="1"/>
    <col min="3" max="3" width="15.7109375" style="19" customWidth="1"/>
    <col min="4" max="4" width="12" style="19" customWidth="1"/>
    <col min="5" max="5" width="12.140625" style="19" bestFit="1" customWidth="1"/>
    <col min="6" max="16384" width="9.140625" style="19"/>
  </cols>
  <sheetData>
    <row r="1" spans="1:5" s="21" customFormat="1" ht="18.95" customHeight="1" x14ac:dyDescent="0.25">
      <c r="A1" s="153" t="s">
        <v>586</v>
      </c>
      <c r="B1" s="153"/>
      <c r="C1" s="153"/>
      <c r="D1" s="13" t="s">
        <v>531</v>
      </c>
      <c r="E1" s="20">
        <v>2023</v>
      </c>
    </row>
    <row r="2" spans="1:5" s="15" customFormat="1" ht="18.95" customHeight="1" x14ac:dyDescent="0.25">
      <c r="A2" s="153" t="s">
        <v>536</v>
      </c>
      <c r="B2" s="153"/>
      <c r="C2" s="153"/>
      <c r="D2" s="13" t="s">
        <v>532</v>
      </c>
      <c r="E2" s="20" t="s">
        <v>534</v>
      </c>
    </row>
    <row r="3" spans="1:5" s="15" customFormat="1" ht="18.95" customHeight="1" x14ac:dyDescent="0.25">
      <c r="A3" s="153" t="s">
        <v>587</v>
      </c>
      <c r="B3" s="153"/>
      <c r="C3" s="153"/>
      <c r="D3" s="13" t="s">
        <v>533</v>
      </c>
      <c r="E3" s="20">
        <v>2</v>
      </c>
    </row>
    <row r="4" spans="1:5" x14ac:dyDescent="0.2">
      <c r="A4" s="17" t="s">
        <v>136</v>
      </c>
      <c r="B4" s="18"/>
      <c r="C4" s="18"/>
      <c r="D4" s="18"/>
      <c r="E4" s="18"/>
    </row>
    <row r="6" spans="1:5" x14ac:dyDescent="0.2">
      <c r="A6" s="37" t="s">
        <v>501</v>
      </c>
      <c r="B6" s="37"/>
      <c r="C6" s="37"/>
      <c r="D6" s="37"/>
      <c r="E6" s="37"/>
    </row>
    <row r="7" spans="1:5" x14ac:dyDescent="0.2">
      <c r="A7" s="38" t="s">
        <v>91</v>
      </c>
      <c r="B7" s="38" t="s">
        <v>88</v>
      </c>
      <c r="C7" s="38" t="s">
        <v>89</v>
      </c>
      <c r="D7" s="38" t="s">
        <v>245</v>
      </c>
      <c r="E7" s="38"/>
    </row>
    <row r="8" spans="1:5" x14ac:dyDescent="0.2">
      <c r="A8" s="119">
        <v>4100</v>
      </c>
      <c r="B8" s="120" t="s">
        <v>246</v>
      </c>
      <c r="C8" s="121">
        <f>SUM(C9+C19+C25+C28+C34+C37+C46)</f>
        <v>136722947.16</v>
      </c>
      <c r="D8" s="122"/>
      <c r="E8" s="123"/>
    </row>
    <row r="9" spans="1:5" x14ac:dyDescent="0.2">
      <c r="A9" s="119">
        <v>4110</v>
      </c>
      <c r="B9" s="120" t="s">
        <v>247</v>
      </c>
      <c r="C9" s="121">
        <f>SUM(C10:C18)</f>
        <v>0</v>
      </c>
      <c r="D9" s="122"/>
      <c r="E9" s="123"/>
    </row>
    <row r="10" spans="1:5" x14ac:dyDescent="0.2">
      <c r="A10" s="119">
        <v>4111</v>
      </c>
      <c r="B10" s="120" t="s">
        <v>248</v>
      </c>
      <c r="C10" s="121">
        <v>0</v>
      </c>
      <c r="D10" s="122"/>
      <c r="E10" s="123"/>
    </row>
    <row r="11" spans="1:5" x14ac:dyDescent="0.2">
      <c r="A11" s="119">
        <v>4112</v>
      </c>
      <c r="B11" s="120" t="s">
        <v>249</v>
      </c>
      <c r="C11" s="121">
        <v>0</v>
      </c>
      <c r="D11" s="122"/>
      <c r="E11" s="123"/>
    </row>
    <row r="12" spans="1:5" x14ac:dyDescent="0.2">
      <c r="A12" s="119">
        <v>4113</v>
      </c>
      <c r="B12" s="120" t="s">
        <v>250</v>
      </c>
      <c r="C12" s="121">
        <v>0</v>
      </c>
      <c r="D12" s="122"/>
      <c r="E12" s="123"/>
    </row>
    <row r="13" spans="1:5" x14ac:dyDescent="0.2">
      <c r="A13" s="119">
        <v>4114</v>
      </c>
      <c r="B13" s="120" t="s">
        <v>251</v>
      </c>
      <c r="C13" s="121">
        <v>0</v>
      </c>
      <c r="D13" s="122"/>
      <c r="E13" s="123"/>
    </row>
    <row r="14" spans="1:5" x14ac:dyDescent="0.2">
      <c r="A14" s="119">
        <v>4115</v>
      </c>
      <c r="B14" s="120" t="s">
        <v>252</v>
      </c>
      <c r="C14" s="121">
        <v>0</v>
      </c>
      <c r="D14" s="122"/>
      <c r="E14" s="123"/>
    </row>
    <row r="15" spans="1:5" x14ac:dyDescent="0.2">
      <c r="A15" s="119">
        <v>4116</v>
      </c>
      <c r="B15" s="120" t="s">
        <v>253</v>
      </c>
      <c r="C15" s="121">
        <v>0</v>
      </c>
      <c r="D15" s="122"/>
      <c r="E15" s="123"/>
    </row>
    <row r="16" spans="1:5" x14ac:dyDescent="0.2">
      <c r="A16" s="119">
        <v>4117</v>
      </c>
      <c r="B16" s="120" t="s">
        <v>254</v>
      </c>
      <c r="C16" s="121">
        <v>0</v>
      </c>
      <c r="D16" s="122"/>
      <c r="E16" s="123"/>
    </row>
    <row r="17" spans="1:5" ht="22.5" x14ac:dyDescent="0.2">
      <c r="A17" s="119">
        <v>4118</v>
      </c>
      <c r="B17" s="124" t="s">
        <v>429</v>
      </c>
      <c r="C17" s="121">
        <v>0</v>
      </c>
      <c r="D17" s="122"/>
      <c r="E17" s="123"/>
    </row>
    <row r="18" spans="1:5" x14ac:dyDescent="0.2">
      <c r="A18" s="119">
        <v>4119</v>
      </c>
      <c r="B18" s="120" t="s">
        <v>255</v>
      </c>
      <c r="C18" s="121">
        <v>0</v>
      </c>
      <c r="D18" s="122"/>
      <c r="E18" s="123"/>
    </row>
    <row r="19" spans="1:5" x14ac:dyDescent="0.2">
      <c r="A19" s="119">
        <v>4120</v>
      </c>
      <c r="B19" s="120" t="s">
        <v>256</v>
      </c>
      <c r="C19" s="121">
        <f>SUM(C20:C24)</f>
        <v>0</v>
      </c>
      <c r="D19" s="122"/>
      <c r="E19" s="123"/>
    </row>
    <row r="20" spans="1:5" x14ac:dyDescent="0.2">
      <c r="A20" s="119">
        <v>4121</v>
      </c>
      <c r="B20" s="120" t="s">
        <v>257</v>
      </c>
      <c r="C20" s="121">
        <v>0</v>
      </c>
      <c r="D20" s="122"/>
      <c r="E20" s="123"/>
    </row>
    <row r="21" spans="1:5" x14ac:dyDescent="0.2">
      <c r="A21" s="119">
        <v>4122</v>
      </c>
      <c r="B21" s="120" t="s">
        <v>430</v>
      </c>
      <c r="C21" s="121">
        <v>0</v>
      </c>
      <c r="D21" s="122"/>
      <c r="E21" s="123"/>
    </row>
    <row r="22" spans="1:5" x14ac:dyDescent="0.2">
      <c r="A22" s="119">
        <v>4123</v>
      </c>
      <c r="B22" s="120" t="s">
        <v>258</v>
      </c>
      <c r="C22" s="121">
        <v>0</v>
      </c>
      <c r="D22" s="122"/>
      <c r="E22" s="123"/>
    </row>
    <row r="23" spans="1:5" x14ac:dyDescent="0.2">
      <c r="A23" s="119">
        <v>4124</v>
      </c>
      <c r="B23" s="120" t="s">
        <v>259</v>
      </c>
      <c r="C23" s="121">
        <v>0</v>
      </c>
      <c r="D23" s="122"/>
      <c r="E23" s="123"/>
    </row>
    <row r="24" spans="1:5" x14ac:dyDescent="0.2">
      <c r="A24" s="119">
        <v>4129</v>
      </c>
      <c r="B24" s="120" t="s">
        <v>260</v>
      </c>
      <c r="C24" s="121">
        <v>0</v>
      </c>
      <c r="D24" s="122"/>
      <c r="E24" s="123"/>
    </row>
    <row r="25" spans="1:5" x14ac:dyDescent="0.2">
      <c r="A25" s="119">
        <v>4130</v>
      </c>
      <c r="B25" s="120" t="s">
        <v>261</v>
      </c>
      <c r="C25" s="121">
        <f>SUM(C26:C27)</f>
        <v>0</v>
      </c>
      <c r="D25" s="122"/>
      <c r="E25" s="123"/>
    </row>
    <row r="26" spans="1:5" x14ac:dyDescent="0.2">
      <c r="A26" s="119">
        <v>4131</v>
      </c>
      <c r="B26" s="120" t="s">
        <v>262</v>
      </c>
      <c r="C26" s="121">
        <v>0</v>
      </c>
      <c r="D26" s="122"/>
      <c r="E26" s="123"/>
    </row>
    <row r="27" spans="1:5" ht="22.5" x14ac:dyDescent="0.2">
      <c r="A27" s="119">
        <v>4132</v>
      </c>
      <c r="B27" s="124" t="s">
        <v>431</v>
      </c>
      <c r="C27" s="121">
        <v>0</v>
      </c>
      <c r="D27" s="122"/>
      <c r="E27" s="123"/>
    </row>
    <row r="28" spans="1:5" x14ac:dyDescent="0.2">
      <c r="A28" s="119">
        <v>4140</v>
      </c>
      <c r="B28" s="120" t="s">
        <v>263</v>
      </c>
      <c r="C28" s="121">
        <f>SUM(C29:C33)</f>
        <v>0</v>
      </c>
      <c r="D28" s="122"/>
      <c r="E28" s="123"/>
    </row>
    <row r="29" spans="1:5" x14ac:dyDescent="0.2">
      <c r="A29" s="119">
        <v>4141</v>
      </c>
      <c r="B29" s="120" t="s">
        <v>264</v>
      </c>
      <c r="C29" s="121">
        <v>0</v>
      </c>
      <c r="D29" s="122"/>
      <c r="E29" s="123"/>
    </row>
    <row r="30" spans="1:5" x14ac:dyDescent="0.2">
      <c r="A30" s="119">
        <v>4143</v>
      </c>
      <c r="B30" s="120" t="s">
        <v>265</v>
      </c>
      <c r="C30" s="121">
        <v>0</v>
      </c>
      <c r="D30" s="122"/>
      <c r="E30" s="123"/>
    </row>
    <row r="31" spans="1:5" x14ac:dyDescent="0.2">
      <c r="A31" s="119">
        <v>4144</v>
      </c>
      <c r="B31" s="120" t="s">
        <v>266</v>
      </c>
      <c r="C31" s="121">
        <v>0</v>
      </c>
      <c r="D31" s="122"/>
      <c r="E31" s="123"/>
    </row>
    <row r="32" spans="1:5" ht="22.5" x14ac:dyDescent="0.2">
      <c r="A32" s="119">
        <v>4145</v>
      </c>
      <c r="B32" s="124" t="s">
        <v>432</v>
      </c>
      <c r="C32" s="121">
        <v>0</v>
      </c>
      <c r="D32" s="122"/>
      <c r="E32" s="123"/>
    </row>
    <row r="33" spans="1:5" x14ac:dyDescent="0.2">
      <c r="A33" s="119">
        <v>4149</v>
      </c>
      <c r="B33" s="120" t="s">
        <v>267</v>
      </c>
      <c r="C33" s="121">
        <v>0</v>
      </c>
      <c r="D33" s="122"/>
      <c r="E33" s="123"/>
    </row>
    <row r="34" spans="1:5" x14ac:dyDescent="0.2">
      <c r="A34" s="119">
        <v>4150</v>
      </c>
      <c r="B34" s="120" t="s">
        <v>433</v>
      </c>
      <c r="C34" s="121">
        <f>SUM(C35:C36)</f>
        <v>11417292.9</v>
      </c>
      <c r="D34" s="122"/>
      <c r="E34" s="123"/>
    </row>
    <row r="35" spans="1:5" x14ac:dyDescent="0.2">
      <c r="A35" s="119">
        <v>4151</v>
      </c>
      <c r="B35" s="120" t="s">
        <v>433</v>
      </c>
      <c r="C35" s="121">
        <v>11417292.9</v>
      </c>
      <c r="D35" s="122"/>
      <c r="E35" s="123"/>
    </row>
    <row r="36" spans="1:5" ht="22.5" x14ac:dyDescent="0.2">
      <c r="A36" s="119">
        <v>4154</v>
      </c>
      <c r="B36" s="124" t="s">
        <v>434</v>
      </c>
      <c r="C36" s="121">
        <v>0</v>
      </c>
      <c r="D36" s="122"/>
      <c r="E36" s="123"/>
    </row>
    <row r="37" spans="1:5" x14ac:dyDescent="0.2">
      <c r="A37" s="119">
        <v>4160</v>
      </c>
      <c r="B37" s="120" t="s">
        <v>435</v>
      </c>
      <c r="C37" s="121">
        <f>SUM(C38:C45)</f>
        <v>0</v>
      </c>
      <c r="D37" s="122"/>
      <c r="E37" s="123"/>
    </row>
    <row r="38" spans="1:5" x14ac:dyDescent="0.2">
      <c r="A38" s="119">
        <v>4161</v>
      </c>
      <c r="B38" s="120" t="s">
        <v>268</v>
      </c>
      <c r="C38" s="121">
        <v>0</v>
      </c>
      <c r="D38" s="122"/>
      <c r="E38" s="123"/>
    </row>
    <row r="39" spans="1:5" x14ac:dyDescent="0.2">
      <c r="A39" s="119">
        <v>4162</v>
      </c>
      <c r="B39" s="120" t="s">
        <v>269</v>
      </c>
      <c r="C39" s="121">
        <v>0</v>
      </c>
      <c r="D39" s="122"/>
      <c r="E39" s="123"/>
    </row>
    <row r="40" spans="1:5" x14ac:dyDescent="0.2">
      <c r="A40" s="119">
        <v>4163</v>
      </c>
      <c r="B40" s="120" t="s">
        <v>270</v>
      </c>
      <c r="C40" s="121">
        <v>0</v>
      </c>
      <c r="D40" s="122"/>
      <c r="E40" s="123"/>
    </row>
    <row r="41" spans="1:5" x14ac:dyDescent="0.2">
      <c r="A41" s="119">
        <v>4164</v>
      </c>
      <c r="B41" s="120" t="s">
        <v>271</v>
      </c>
      <c r="C41" s="121">
        <v>0</v>
      </c>
      <c r="D41" s="122"/>
      <c r="E41" s="123"/>
    </row>
    <row r="42" spans="1:5" x14ac:dyDescent="0.2">
      <c r="A42" s="119">
        <v>4165</v>
      </c>
      <c r="B42" s="120" t="s">
        <v>272</v>
      </c>
      <c r="C42" s="121">
        <v>0</v>
      </c>
      <c r="D42" s="122"/>
      <c r="E42" s="123"/>
    </row>
    <row r="43" spans="1:5" ht="22.5" x14ac:dyDescent="0.2">
      <c r="A43" s="119">
        <v>4166</v>
      </c>
      <c r="B43" s="124" t="s">
        <v>436</v>
      </c>
      <c r="C43" s="121">
        <v>0</v>
      </c>
      <c r="D43" s="122"/>
      <c r="E43" s="123"/>
    </row>
    <row r="44" spans="1:5" x14ac:dyDescent="0.2">
      <c r="A44" s="119">
        <v>4168</v>
      </c>
      <c r="B44" s="120" t="s">
        <v>273</v>
      </c>
      <c r="C44" s="121">
        <v>0</v>
      </c>
      <c r="D44" s="122"/>
      <c r="E44" s="123"/>
    </row>
    <row r="45" spans="1:5" x14ac:dyDescent="0.2">
      <c r="A45" s="119">
        <v>4169</v>
      </c>
      <c r="B45" s="120" t="s">
        <v>274</v>
      </c>
      <c r="C45" s="121">
        <v>0</v>
      </c>
      <c r="D45" s="122"/>
      <c r="E45" s="123"/>
    </row>
    <row r="46" spans="1:5" x14ac:dyDescent="0.2">
      <c r="A46" s="119">
        <v>4170</v>
      </c>
      <c r="B46" s="120" t="s">
        <v>526</v>
      </c>
      <c r="C46" s="121">
        <f>SUM(C47:C54)</f>
        <v>125305654.26000001</v>
      </c>
      <c r="D46" s="122"/>
      <c r="E46" s="123"/>
    </row>
    <row r="47" spans="1:5" x14ac:dyDescent="0.2">
      <c r="A47" s="119">
        <v>4171</v>
      </c>
      <c r="B47" s="120" t="s">
        <v>437</v>
      </c>
      <c r="C47" s="121">
        <v>0</v>
      </c>
      <c r="D47" s="122"/>
      <c r="E47" s="123"/>
    </row>
    <row r="48" spans="1:5" x14ac:dyDescent="0.2">
      <c r="A48" s="119">
        <v>4172</v>
      </c>
      <c r="B48" s="120" t="s">
        <v>438</v>
      </c>
      <c r="C48" s="121">
        <v>0</v>
      </c>
      <c r="D48" s="122"/>
      <c r="E48" s="123"/>
    </row>
    <row r="49" spans="1:5" ht="22.5" x14ac:dyDescent="0.2">
      <c r="A49" s="119">
        <v>4173</v>
      </c>
      <c r="B49" s="124" t="s">
        <v>439</v>
      </c>
      <c r="C49" s="121">
        <v>125305654.26000001</v>
      </c>
      <c r="D49" s="122"/>
      <c r="E49" s="123"/>
    </row>
    <row r="50" spans="1:5" ht="22.5" x14ac:dyDescent="0.2">
      <c r="A50" s="119">
        <v>4174</v>
      </c>
      <c r="B50" s="124" t="s">
        <v>440</v>
      </c>
      <c r="C50" s="121">
        <v>0</v>
      </c>
      <c r="D50" s="122"/>
      <c r="E50" s="123"/>
    </row>
    <row r="51" spans="1:5" ht="22.5" x14ac:dyDescent="0.2">
      <c r="A51" s="119">
        <v>4175</v>
      </c>
      <c r="B51" s="124" t="s">
        <v>441</v>
      </c>
      <c r="C51" s="121">
        <v>0</v>
      </c>
      <c r="D51" s="122"/>
      <c r="E51" s="123"/>
    </row>
    <row r="52" spans="1:5" ht="22.5" x14ac:dyDescent="0.2">
      <c r="A52" s="119">
        <v>4176</v>
      </c>
      <c r="B52" s="124" t="s">
        <v>442</v>
      </c>
      <c r="C52" s="121">
        <v>0</v>
      </c>
      <c r="D52" s="122"/>
      <c r="E52" s="123"/>
    </row>
    <row r="53" spans="1:5" ht="22.5" x14ac:dyDescent="0.2">
      <c r="A53" s="119">
        <v>4177</v>
      </c>
      <c r="B53" s="124" t="s">
        <v>443</v>
      </c>
      <c r="C53" s="121">
        <v>0</v>
      </c>
      <c r="D53" s="122"/>
      <c r="E53" s="123"/>
    </row>
    <row r="54" spans="1:5" ht="22.5" x14ac:dyDescent="0.2">
      <c r="A54" s="119">
        <v>4178</v>
      </c>
      <c r="B54" s="124" t="s">
        <v>444</v>
      </c>
      <c r="C54" s="121">
        <v>0</v>
      </c>
      <c r="D54" s="122"/>
      <c r="E54" s="123"/>
    </row>
    <row r="55" spans="1:5" x14ac:dyDescent="0.2">
      <c r="A55" s="40"/>
      <c r="B55" s="41"/>
      <c r="C55" s="42"/>
      <c r="D55" s="76"/>
      <c r="E55" s="39"/>
    </row>
    <row r="56" spans="1:5" x14ac:dyDescent="0.2">
      <c r="A56" s="37" t="s">
        <v>500</v>
      </c>
      <c r="B56" s="37"/>
      <c r="C56" s="37"/>
      <c r="D56" s="37"/>
      <c r="E56" s="37"/>
    </row>
    <row r="57" spans="1:5" x14ac:dyDescent="0.2">
      <c r="A57" s="38" t="s">
        <v>91</v>
      </c>
      <c r="B57" s="38" t="s">
        <v>88</v>
      </c>
      <c r="C57" s="38" t="s">
        <v>89</v>
      </c>
      <c r="D57" s="38" t="s">
        <v>245</v>
      </c>
      <c r="E57" s="38"/>
    </row>
    <row r="58" spans="1:5" ht="33.75" x14ac:dyDescent="0.2">
      <c r="A58" s="119">
        <v>4200</v>
      </c>
      <c r="B58" s="124" t="s">
        <v>445</v>
      </c>
      <c r="C58" s="121">
        <f>+C59+C65</f>
        <v>2465751.56</v>
      </c>
      <c r="D58" s="122"/>
      <c r="E58" s="123"/>
    </row>
    <row r="59" spans="1:5" ht="22.5" x14ac:dyDescent="0.2">
      <c r="A59" s="119">
        <v>4210</v>
      </c>
      <c r="B59" s="124" t="s">
        <v>446</v>
      </c>
      <c r="C59" s="121">
        <f>SUM(C60:C64)</f>
        <v>0</v>
      </c>
      <c r="D59" s="122"/>
      <c r="E59" s="123"/>
    </row>
    <row r="60" spans="1:5" x14ac:dyDescent="0.2">
      <c r="A60" s="119">
        <v>4211</v>
      </c>
      <c r="B60" s="120" t="s">
        <v>275</v>
      </c>
      <c r="C60" s="121">
        <v>0</v>
      </c>
      <c r="D60" s="122"/>
      <c r="E60" s="123"/>
    </row>
    <row r="61" spans="1:5" x14ac:dyDescent="0.2">
      <c r="A61" s="119">
        <v>4212</v>
      </c>
      <c r="B61" s="120" t="s">
        <v>276</v>
      </c>
      <c r="C61" s="121">
        <v>0</v>
      </c>
      <c r="D61" s="122"/>
      <c r="E61" s="123"/>
    </row>
    <row r="62" spans="1:5" x14ac:dyDescent="0.2">
      <c r="A62" s="119">
        <v>4213</v>
      </c>
      <c r="B62" s="120" t="s">
        <v>277</v>
      </c>
      <c r="C62" s="121">
        <v>0</v>
      </c>
      <c r="D62" s="122"/>
      <c r="E62" s="123"/>
    </row>
    <row r="63" spans="1:5" x14ac:dyDescent="0.2">
      <c r="A63" s="119">
        <v>4214</v>
      </c>
      <c r="B63" s="120" t="s">
        <v>447</v>
      </c>
      <c r="C63" s="121">
        <v>0</v>
      </c>
      <c r="D63" s="122"/>
      <c r="E63" s="123"/>
    </row>
    <row r="64" spans="1:5" x14ac:dyDescent="0.2">
      <c r="A64" s="119">
        <v>4215</v>
      </c>
      <c r="B64" s="120" t="s">
        <v>448</v>
      </c>
      <c r="C64" s="121">
        <v>0</v>
      </c>
      <c r="D64" s="122"/>
      <c r="E64" s="123"/>
    </row>
    <row r="65" spans="1:5" x14ac:dyDescent="0.2">
      <c r="A65" s="119">
        <v>4220</v>
      </c>
      <c r="B65" s="120" t="s">
        <v>278</v>
      </c>
      <c r="C65" s="121">
        <f>SUM(C66:C69)</f>
        <v>2465751.56</v>
      </c>
      <c r="D65" s="122"/>
      <c r="E65" s="123"/>
    </row>
    <row r="66" spans="1:5" x14ac:dyDescent="0.2">
      <c r="A66" s="119">
        <v>4221</v>
      </c>
      <c r="B66" s="120" t="s">
        <v>279</v>
      </c>
      <c r="C66" s="121">
        <v>2465751.56</v>
      </c>
      <c r="D66" s="122"/>
      <c r="E66" s="123"/>
    </row>
    <row r="67" spans="1:5" x14ac:dyDescent="0.2">
      <c r="A67" s="119">
        <v>4223</v>
      </c>
      <c r="B67" s="120" t="s">
        <v>280</v>
      </c>
      <c r="C67" s="121">
        <v>0</v>
      </c>
      <c r="D67" s="122"/>
      <c r="E67" s="123"/>
    </row>
    <row r="68" spans="1:5" x14ac:dyDescent="0.2">
      <c r="A68" s="119">
        <v>4225</v>
      </c>
      <c r="B68" s="120" t="s">
        <v>282</v>
      </c>
      <c r="C68" s="121">
        <v>0</v>
      </c>
      <c r="D68" s="122"/>
      <c r="E68" s="123"/>
    </row>
    <row r="69" spans="1:5" x14ac:dyDescent="0.2">
      <c r="A69" s="119">
        <v>4227</v>
      </c>
      <c r="B69" s="120" t="s">
        <v>449</v>
      </c>
      <c r="C69" s="121">
        <v>0</v>
      </c>
      <c r="D69" s="122"/>
      <c r="E69" s="123"/>
    </row>
    <row r="70" spans="1:5" x14ac:dyDescent="0.2">
      <c r="A70" s="39"/>
      <c r="B70" s="39"/>
      <c r="C70" s="39"/>
      <c r="D70" s="39"/>
      <c r="E70" s="39"/>
    </row>
    <row r="71" spans="1:5" x14ac:dyDescent="0.2">
      <c r="A71" s="37" t="s">
        <v>508</v>
      </c>
      <c r="B71" s="37"/>
      <c r="C71" s="37"/>
      <c r="D71" s="37"/>
      <c r="E71" s="37"/>
    </row>
    <row r="72" spans="1:5" x14ac:dyDescent="0.2">
      <c r="A72" s="38" t="s">
        <v>91</v>
      </c>
      <c r="B72" s="38" t="s">
        <v>88</v>
      </c>
      <c r="C72" s="38" t="s">
        <v>89</v>
      </c>
      <c r="D72" s="38" t="s">
        <v>92</v>
      </c>
      <c r="E72" s="38" t="s">
        <v>147</v>
      </c>
    </row>
    <row r="73" spans="1:5" x14ac:dyDescent="0.2">
      <c r="A73" s="125">
        <v>4300</v>
      </c>
      <c r="B73" s="120" t="s">
        <v>283</v>
      </c>
      <c r="C73" s="121">
        <f>C74+C77+C83+C85+C87</f>
        <v>496134.62</v>
      </c>
      <c r="D73" s="120"/>
      <c r="E73" s="120"/>
    </row>
    <row r="74" spans="1:5" x14ac:dyDescent="0.2">
      <c r="A74" s="125">
        <v>4310</v>
      </c>
      <c r="B74" s="120" t="s">
        <v>284</v>
      </c>
      <c r="C74" s="121">
        <f>SUM(C75:C76)</f>
        <v>0</v>
      </c>
      <c r="D74" s="120"/>
      <c r="E74" s="120"/>
    </row>
    <row r="75" spans="1:5" x14ac:dyDescent="0.2">
      <c r="A75" s="125">
        <v>4311</v>
      </c>
      <c r="B75" s="120" t="s">
        <v>450</v>
      </c>
      <c r="C75" s="121">
        <v>0</v>
      </c>
      <c r="D75" s="120"/>
      <c r="E75" s="120"/>
    </row>
    <row r="76" spans="1:5" x14ac:dyDescent="0.2">
      <c r="A76" s="125">
        <v>4319</v>
      </c>
      <c r="B76" s="120" t="s">
        <v>285</v>
      </c>
      <c r="C76" s="121">
        <v>0</v>
      </c>
      <c r="D76" s="120"/>
      <c r="E76" s="120"/>
    </row>
    <row r="77" spans="1:5" x14ac:dyDescent="0.2">
      <c r="A77" s="125">
        <v>4320</v>
      </c>
      <c r="B77" s="120" t="s">
        <v>286</v>
      </c>
      <c r="C77" s="121">
        <f>SUM(C78:C82)</f>
        <v>0</v>
      </c>
      <c r="D77" s="120"/>
      <c r="E77" s="120"/>
    </row>
    <row r="78" spans="1:5" x14ac:dyDescent="0.2">
      <c r="A78" s="125">
        <v>4321</v>
      </c>
      <c r="B78" s="120" t="s">
        <v>287</v>
      </c>
      <c r="C78" s="121">
        <v>0</v>
      </c>
      <c r="D78" s="120"/>
      <c r="E78" s="120"/>
    </row>
    <row r="79" spans="1:5" x14ac:dyDescent="0.2">
      <c r="A79" s="125">
        <v>4322</v>
      </c>
      <c r="B79" s="120" t="s">
        <v>288</v>
      </c>
      <c r="C79" s="121">
        <v>0</v>
      </c>
      <c r="D79" s="120"/>
      <c r="E79" s="120"/>
    </row>
    <row r="80" spans="1:5" x14ac:dyDescent="0.2">
      <c r="A80" s="125">
        <v>4323</v>
      </c>
      <c r="B80" s="120" t="s">
        <v>289</v>
      </c>
      <c r="C80" s="121">
        <v>0</v>
      </c>
      <c r="D80" s="120"/>
      <c r="E80" s="120"/>
    </row>
    <row r="81" spans="1:5" x14ac:dyDescent="0.2">
      <c r="A81" s="125">
        <v>4324</v>
      </c>
      <c r="B81" s="120" t="s">
        <v>290</v>
      </c>
      <c r="C81" s="121">
        <v>0</v>
      </c>
      <c r="D81" s="120"/>
      <c r="E81" s="120"/>
    </row>
    <row r="82" spans="1:5" x14ac:dyDescent="0.2">
      <c r="A82" s="125">
        <v>4325</v>
      </c>
      <c r="B82" s="120" t="s">
        <v>291</v>
      </c>
      <c r="C82" s="121">
        <v>0</v>
      </c>
      <c r="D82" s="120"/>
      <c r="E82" s="120"/>
    </row>
    <row r="83" spans="1:5" x14ac:dyDescent="0.2">
      <c r="A83" s="125">
        <v>4330</v>
      </c>
      <c r="B83" s="120" t="s">
        <v>292</v>
      </c>
      <c r="C83" s="121">
        <f>SUM(C84)</f>
        <v>0</v>
      </c>
      <c r="D83" s="120"/>
      <c r="E83" s="120"/>
    </row>
    <row r="84" spans="1:5" x14ac:dyDescent="0.2">
      <c r="A84" s="125">
        <v>4331</v>
      </c>
      <c r="B84" s="120" t="s">
        <v>292</v>
      </c>
      <c r="C84" s="121">
        <v>0</v>
      </c>
      <c r="D84" s="120"/>
      <c r="E84" s="120"/>
    </row>
    <row r="85" spans="1:5" x14ac:dyDescent="0.2">
      <c r="A85" s="125">
        <v>4340</v>
      </c>
      <c r="B85" s="120" t="s">
        <v>293</v>
      </c>
      <c r="C85" s="121">
        <f>SUM(C86)</f>
        <v>0</v>
      </c>
      <c r="D85" s="120"/>
      <c r="E85" s="120"/>
    </row>
    <row r="86" spans="1:5" x14ac:dyDescent="0.2">
      <c r="A86" s="125">
        <v>4341</v>
      </c>
      <c r="B86" s="120" t="s">
        <v>293</v>
      </c>
      <c r="C86" s="121">
        <v>0</v>
      </c>
      <c r="D86" s="120"/>
      <c r="E86" s="120"/>
    </row>
    <row r="87" spans="1:5" x14ac:dyDescent="0.2">
      <c r="A87" s="125">
        <v>4390</v>
      </c>
      <c r="B87" s="120" t="s">
        <v>294</v>
      </c>
      <c r="C87" s="121">
        <f>SUM(C88:C94)</f>
        <v>496134.62</v>
      </c>
      <c r="D87" s="120"/>
      <c r="E87" s="120"/>
    </row>
    <row r="88" spans="1:5" x14ac:dyDescent="0.2">
      <c r="A88" s="125">
        <v>4392</v>
      </c>
      <c r="B88" s="120" t="s">
        <v>295</v>
      </c>
      <c r="C88" s="121">
        <v>0</v>
      </c>
      <c r="D88" s="120"/>
      <c r="E88" s="120"/>
    </row>
    <row r="89" spans="1:5" x14ac:dyDescent="0.2">
      <c r="A89" s="125">
        <v>4393</v>
      </c>
      <c r="B89" s="120" t="s">
        <v>451</v>
      </c>
      <c r="C89" s="121">
        <v>0</v>
      </c>
      <c r="D89" s="120"/>
      <c r="E89" s="120"/>
    </row>
    <row r="90" spans="1:5" x14ac:dyDescent="0.2">
      <c r="A90" s="125">
        <v>4394</v>
      </c>
      <c r="B90" s="120" t="s">
        <v>296</v>
      </c>
      <c r="C90" s="121">
        <v>0</v>
      </c>
      <c r="D90" s="120"/>
      <c r="E90" s="120"/>
    </row>
    <row r="91" spans="1:5" x14ac:dyDescent="0.2">
      <c r="A91" s="125">
        <v>4395</v>
      </c>
      <c r="B91" s="120" t="s">
        <v>297</v>
      </c>
      <c r="C91" s="121">
        <v>0</v>
      </c>
      <c r="D91" s="120"/>
      <c r="E91" s="120"/>
    </row>
    <row r="92" spans="1:5" x14ac:dyDescent="0.2">
      <c r="A92" s="125">
        <v>4396</v>
      </c>
      <c r="B92" s="120" t="s">
        <v>298</v>
      </c>
      <c r="C92" s="121">
        <v>0</v>
      </c>
      <c r="D92" s="120"/>
      <c r="E92" s="120"/>
    </row>
    <row r="93" spans="1:5" x14ac:dyDescent="0.2">
      <c r="A93" s="125">
        <v>4397</v>
      </c>
      <c r="B93" s="120" t="s">
        <v>452</v>
      </c>
      <c r="C93" s="121">
        <v>0</v>
      </c>
      <c r="D93" s="120"/>
      <c r="E93" s="120"/>
    </row>
    <row r="94" spans="1:5" x14ac:dyDescent="0.2">
      <c r="A94" s="125">
        <v>4399</v>
      </c>
      <c r="B94" s="120" t="s">
        <v>294</v>
      </c>
      <c r="C94" s="121">
        <v>496134.62</v>
      </c>
      <c r="D94" s="120"/>
      <c r="E94" s="120"/>
    </row>
    <row r="95" spans="1:5" x14ac:dyDescent="0.2">
      <c r="A95" s="39"/>
      <c r="B95" s="39"/>
      <c r="C95" s="39"/>
      <c r="D95" s="39"/>
      <c r="E95" s="39"/>
    </row>
    <row r="96" spans="1:5" x14ac:dyDescent="0.2">
      <c r="A96" s="37" t="s">
        <v>502</v>
      </c>
      <c r="B96" s="37"/>
      <c r="C96" s="37"/>
      <c r="D96" s="37"/>
      <c r="E96" s="37"/>
    </row>
    <row r="97" spans="1:5" x14ac:dyDescent="0.2">
      <c r="A97" s="38" t="s">
        <v>91</v>
      </c>
      <c r="B97" s="38" t="s">
        <v>88</v>
      </c>
      <c r="C97" s="38" t="s">
        <v>89</v>
      </c>
      <c r="D97" s="38" t="s">
        <v>299</v>
      </c>
      <c r="E97" s="38" t="s">
        <v>147</v>
      </c>
    </row>
    <row r="98" spans="1:5" x14ac:dyDescent="0.2">
      <c r="A98" s="125">
        <v>5000</v>
      </c>
      <c r="B98" s="120" t="s">
        <v>300</v>
      </c>
      <c r="C98" s="121">
        <f>C99+C127+C160+C170+C185+C214</f>
        <v>81376654.069999993</v>
      </c>
      <c r="D98" s="126">
        <v>1</v>
      </c>
      <c r="E98" s="120"/>
    </row>
    <row r="99" spans="1:5" x14ac:dyDescent="0.2">
      <c r="A99" s="125">
        <v>5100</v>
      </c>
      <c r="B99" s="120" t="s">
        <v>301</v>
      </c>
      <c r="C99" s="121">
        <f>C100+C107+C117</f>
        <v>81354938.729999989</v>
      </c>
      <c r="D99" s="126">
        <f>C99/$C$98</f>
        <v>0.99973315024747367</v>
      </c>
      <c r="E99" s="120"/>
    </row>
    <row r="100" spans="1:5" x14ac:dyDescent="0.2">
      <c r="A100" s="125">
        <v>5110</v>
      </c>
      <c r="B100" s="120" t="s">
        <v>302</v>
      </c>
      <c r="C100" s="121">
        <f>SUM(C101:C106)</f>
        <v>42264288.849999994</v>
      </c>
      <c r="D100" s="126">
        <f t="shared" ref="D100:D163" si="0">C100/$C$98</f>
        <v>0.51936626460021762</v>
      </c>
      <c r="E100" s="120"/>
    </row>
    <row r="101" spans="1:5" x14ac:dyDescent="0.2">
      <c r="A101" s="125">
        <v>5111</v>
      </c>
      <c r="B101" s="120" t="s">
        <v>303</v>
      </c>
      <c r="C101" s="121">
        <v>24356665.710000001</v>
      </c>
      <c r="D101" s="126">
        <f t="shared" si="0"/>
        <v>0.29930778044828998</v>
      </c>
      <c r="E101" s="120"/>
    </row>
    <row r="102" spans="1:5" x14ac:dyDescent="0.2">
      <c r="A102" s="125">
        <v>5112</v>
      </c>
      <c r="B102" s="120" t="s">
        <v>304</v>
      </c>
      <c r="C102" s="121">
        <v>73165.320000000007</v>
      </c>
      <c r="D102" s="126">
        <f t="shared" si="0"/>
        <v>8.990947199311412E-4</v>
      </c>
      <c r="E102" s="120"/>
    </row>
    <row r="103" spans="1:5" x14ac:dyDescent="0.2">
      <c r="A103" s="125">
        <v>5113</v>
      </c>
      <c r="B103" s="120" t="s">
        <v>305</v>
      </c>
      <c r="C103" s="121">
        <v>2427525.31</v>
      </c>
      <c r="D103" s="126">
        <f t="shared" si="0"/>
        <v>2.9830733860252461E-2</v>
      </c>
      <c r="E103" s="120"/>
    </row>
    <row r="104" spans="1:5" x14ac:dyDescent="0.2">
      <c r="A104" s="125">
        <v>5114</v>
      </c>
      <c r="B104" s="120" t="s">
        <v>306</v>
      </c>
      <c r="C104" s="121">
        <v>7266404.8499999996</v>
      </c>
      <c r="D104" s="126">
        <f t="shared" si="0"/>
        <v>8.9293482670711147E-2</v>
      </c>
      <c r="E104" s="120"/>
    </row>
    <row r="105" spans="1:5" x14ac:dyDescent="0.2">
      <c r="A105" s="125">
        <v>5115</v>
      </c>
      <c r="B105" s="120" t="s">
        <v>307</v>
      </c>
      <c r="C105" s="121">
        <v>8140527.6600000001</v>
      </c>
      <c r="D105" s="126">
        <f t="shared" si="0"/>
        <v>0.100035172901033</v>
      </c>
      <c r="E105" s="120"/>
    </row>
    <row r="106" spans="1:5" x14ac:dyDescent="0.2">
      <c r="A106" s="125">
        <v>5116</v>
      </c>
      <c r="B106" s="120" t="s">
        <v>308</v>
      </c>
      <c r="C106" s="121">
        <v>0</v>
      </c>
      <c r="D106" s="126">
        <f t="shared" si="0"/>
        <v>0</v>
      </c>
      <c r="E106" s="120"/>
    </row>
    <row r="107" spans="1:5" x14ac:dyDescent="0.2">
      <c r="A107" s="125">
        <v>5120</v>
      </c>
      <c r="B107" s="120" t="s">
        <v>309</v>
      </c>
      <c r="C107" s="121">
        <f>SUM(C108:C116)</f>
        <v>9797398.2400000002</v>
      </c>
      <c r="D107" s="126">
        <f t="shared" si="0"/>
        <v>0.1203956878292428</v>
      </c>
      <c r="E107" s="120"/>
    </row>
    <row r="108" spans="1:5" x14ac:dyDescent="0.2">
      <c r="A108" s="125">
        <v>5121</v>
      </c>
      <c r="B108" s="120" t="s">
        <v>310</v>
      </c>
      <c r="C108" s="121">
        <v>630536.34</v>
      </c>
      <c r="D108" s="126">
        <f t="shared" si="0"/>
        <v>7.7483689542901853E-3</v>
      </c>
      <c r="E108" s="120"/>
    </row>
    <row r="109" spans="1:5" x14ac:dyDescent="0.2">
      <c r="A109" s="125">
        <v>5122</v>
      </c>
      <c r="B109" s="120" t="s">
        <v>311</v>
      </c>
      <c r="C109" s="121">
        <v>134639.04000000001</v>
      </c>
      <c r="D109" s="126">
        <f t="shared" si="0"/>
        <v>1.6545167841895275E-3</v>
      </c>
      <c r="E109" s="120"/>
    </row>
    <row r="110" spans="1:5" x14ac:dyDescent="0.2">
      <c r="A110" s="125">
        <v>5123</v>
      </c>
      <c r="B110" s="120" t="s">
        <v>312</v>
      </c>
      <c r="C110" s="121">
        <v>0</v>
      </c>
      <c r="D110" s="126">
        <f t="shared" si="0"/>
        <v>0</v>
      </c>
      <c r="E110" s="120"/>
    </row>
    <row r="111" spans="1:5" x14ac:dyDescent="0.2">
      <c r="A111" s="125">
        <v>5124</v>
      </c>
      <c r="B111" s="120" t="s">
        <v>313</v>
      </c>
      <c r="C111" s="121">
        <v>3329233.29</v>
      </c>
      <c r="D111" s="126">
        <f t="shared" si="0"/>
        <v>4.0911405464473902E-2</v>
      </c>
      <c r="E111" s="120"/>
    </row>
    <row r="112" spans="1:5" x14ac:dyDescent="0.2">
      <c r="A112" s="125">
        <v>5125</v>
      </c>
      <c r="B112" s="120" t="s">
        <v>314</v>
      </c>
      <c r="C112" s="121">
        <v>163327.75</v>
      </c>
      <c r="D112" s="126">
        <f t="shared" si="0"/>
        <v>2.0070590498781861E-3</v>
      </c>
      <c r="E112" s="120"/>
    </row>
    <row r="113" spans="1:5" x14ac:dyDescent="0.2">
      <c r="A113" s="125">
        <v>5126</v>
      </c>
      <c r="B113" s="120" t="s">
        <v>315</v>
      </c>
      <c r="C113" s="121">
        <v>2465206.04</v>
      </c>
      <c r="D113" s="126">
        <f t="shared" si="0"/>
        <v>3.0293774893711357E-2</v>
      </c>
      <c r="E113" s="120"/>
    </row>
    <row r="114" spans="1:5" x14ac:dyDescent="0.2">
      <c r="A114" s="125">
        <v>5127</v>
      </c>
      <c r="B114" s="120" t="s">
        <v>316</v>
      </c>
      <c r="C114" s="121">
        <v>529192.87</v>
      </c>
      <c r="D114" s="126">
        <f t="shared" si="0"/>
        <v>6.5030060039675463E-3</v>
      </c>
      <c r="E114" s="120"/>
    </row>
    <row r="115" spans="1:5" x14ac:dyDescent="0.2">
      <c r="A115" s="125">
        <v>5128</v>
      </c>
      <c r="B115" s="120" t="s">
        <v>317</v>
      </c>
      <c r="C115" s="121">
        <v>0</v>
      </c>
      <c r="D115" s="126">
        <f t="shared" si="0"/>
        <v>0</v>
      </c>
      <c r="E115" s="120"/>
    </row>
    <row r="116" spans="1:5" x14ac:dyDescent="0.2">
      <c r="A116" s="125">
        <v>5129</v>
      </c>
      <c r="B116" s="120" t="s">
        <v>318</v>
      </c>
      <c r="C116" s="121">
        <v>2545262.91</v>
      </c>
      <c r="D116" s="126">
        <f t="shared" si="0"/>
        <v>3.1277556678732103E-2</v>
      </c>
      <c r="E116" s="120"/>
    </row>
    <row r="117" spans="1:5" x14ac:dyDescent="0.2">
      <c r="A117" s="125">
        <v>5130</v>
      </c>
      <c r="B117" s="120" t="s">
        <v>319</v>
      </c>
      <c r="C117" s="121">
        <f>SUM(C118:C126)</f>
        <v>29293251.640000001</v>
      </c>
      <c r="D117" s="126">
        <f t="shared" si="0"/>
        <v>0.35997119781801323</v>
      </c>
      <c r="E117" s="120"/>
    </row>
    <row r="118" spans="1:5" x14ac:dyDescent="0.2">
      <c r="A118" s="125">
        <v>5131</v>
      </c>
      <c r="B118" s="120" t="s">
        <v>320</v>
      </c>
      <c r="C118" s="121">
        <v>14301667.109999999</v>
      </c>
      <c r="D118" s="126">
        <f t="shared" si="0"/>
        <v>0.17574656114145146</v>
      </c>
      <c r="E118" s="120"/>
    </row>
    <row r="119" spans="1:5" x14ac:dyDescent="0.2">
      <c r="A119" s="125">
        <v>5132</v>
      </c>
      <c r="B119" s="120" t="s">
        <v>321</v>
      </c>
      <c r="C119" s="121">
        <v>233185.23</v>
      </c>
      <c r="D119" s="126">
        <f t="shared" si="0"/>
        <v>2.8655052565741356E-3</v>
      </c>
      <c r="E119" s="120"/>
    </row>
    <row r="120" spans="1:5" x14ac:dyDescent="0.2">
      <c r="A120" s="125">
        <v>5133</v>
      </c>
      <c r="B120" s="120" t="s">
        <v>322</v>
      </c>
      <c r="C120" s="121">
        <v>3272715.71</v>
      </c>
      <c r="D120" s="126">
        <f t="shared" si="0"/>
        <v>4.0216887108492048E-2</v>
      </c>
      <c r="E120" s="120"/>
    </row>
    <row r="121" spans="1:5" x14ac:dyDescent="0.2">
      <c r="A121" s="125">
        <v>5134</v>
      </c>
      <c r="B121" s="120" t="s">
        <v>323</v>
      </c>
      <c r="C121" s="121">
        <v>1385543.55</v>
      </c>
      <c r="D121" s="126">
        <f t="shared" si="0"/>
        <v>1.7026302762560855E-2</v>
      </c>
      <c r="E121" s="120"/>
    </row>
    <row r="122" spans="1:5" x14ac:dyDescent="0.2">
      <c r="A122" s="125">
        <v>5135</v>
      </c>
      <c r="B122" s="120" t="s">
        <v>324</v>
      </c>
      <c r="C122" s="121">
        <v>3766382.38</v>
      </c>
      <c r="D122" s="126">
        <f t="shared" si="0"/>
        <v>4.6283328099975297E-2</v>
      </c>
      <c r="E122" s="120"/>
    </row>
    <row r="123" spans="1:5" x14ac:dyDescent="0.2">
      <c r="A123" s="125">
        <v>5136</v>
      </c>
      <c r="B123" s="120" t="s">
        <v>325</v>
      </c>
      <c r="C123" s="121">
        <v>865591.98</v>
      </c>
      <c r="D123" s="126">
        <f t="shared" si="0"/>
        <v>1.0636858812791933E-2</v>
      </c>
      <c r="E123" s="120"/>
    </row>
    <row r="124" spans="1:5" x14ac:dyDescent="0.2">
      <c r="A124" s="125">
        <v>5137</v>
      </c>
      <c r="B124" s="120" t="s">
        <v>326</v>
      </c>
      <c r="C124" s="121">
        <v>24386.71</v>
      </c>
      <c r="D124" s="126">
        <f t="shared" si="0"/>
        <v>2.9967698080855739E-4</v>
      </c>
      <c r="E124" s="120"/>
    </row>
    <row r="125" spans="1:5" x14ac:dyDescent="0.2">
      <c r="A125" s="125">
        <v>5138</v>
      </c>
      <c r="B125" s="120" t="s">
        <v>327</v>
      </c>
      <c r="C125" s="121">
        <v>52908.3</v>
      </c>
      <c r="D125" s="126">
        <f t="shared" si="0"/>
        <v>6.5016558624404015E-4</v>
      </c>
      <c r="E125" s="120"/>
    </row>
    <row r="126" spans="1:5" x14ac:dyDescent="0.2">
      <c r="A126" s="125">
        <v>5139</v>
      </c>
      <c r="B126" s="120" t="s">
        <v>328</v>
      </c>
      <c r="C126" s="121">
        <v>5390870.6699999999</v>
      </c>
      <c r="D126" s="126">
        <f t="shared" si="0"/>
        <v>6.6245912069114885E-2</v>
      </c>
      <c r="E126" s="120"/>
    </row>
    <row r="127" spans="1:5" x14ac:dyDescent="0.2">
      <c r="A127" s="125">
        <v>5200</v>
      </c>
      <c r="B127" s="120" t="s">
        <v>329</v>
      </c>
      <c r="C127" s="121">
        <f>C128+C131+C134+C137+C142+C146+C149+C151+C157</f>
        <v>21692</v>
      </c>
      <c r="D127" s="126">
        <f t="shared" si="0"/>
        <v>2.6656293807976667E-4</v>
      </c>
      <c r="E127" s="120"/>
    </row>
    <row r="128" spans="1:5" x14ac:dyDescent="0.2">
      <c r="A128" s="125">
        <v>5210</v>
      </c>
      <c r="B128" s="120" t="s">
        <v>330</v>
      </c>
      <c r="C128" s="121">
        <f>SUM(C129:C130)</f>
        <v>0</v>
      </c>
      <c r="D128" s="126">
        <f t="shared" si="0"/>
        <v>0</v>
      </c>
      <c r="E128" s="120"/>
    </row>
    <row r="129" spans="1:5" x14ac:dyDescent="0.2">
      <c r="A129" s="125">
        <v>5211</v>
      </c>
      <c r="B129" s="120" t="s">
        <v>331</v>
      </c>
      <c r="C129" s="121">
        <v>0</v>
      </c>
      <c r="D129" s="126">
        <f t="shared" si="0"/>
        <v>0</v>
      </c>
      <c r="E129" s="120"/>
    </row>
    <row r="130" spans="1:5" x14ac:dyDescent="0.2">
      <c r="A130" s="125">
        <v>5212</v>
      </c>
      <c r="B130" s="120" t="s">
        <v>332</v>
      </c>
      <c r="C130" s="121">
        <v>0</v>
      </c>
      <c r="D130" s="126">
        <f t="shared" si="0"/>
        <v>0</v>
      </c>
      <c r="E130" s="120"/>
    </row>
    <row r="131" spans="1:5" x14ac:dyDescent="0.2">
      <c r="A131" s="125">
        <v>5220</v>
      </c>
      <c r="B131" s="120" t="s">
        <v>333</v>
      </c>
      <c r="C131" s="121">
        <f>SUM(C132:C133)</f>
        <v>0</v>
      </c>
      <c r="D131" s="126">
        <f t="shared" si="0"/>
        <v>0</v>
      </c>
      <c r="E131" s="120"/>
    </row>
    <row r="132" spans="1:5" x14ac:dyDescent="0.2">
      <c r="A132" s="125">
        <v>5221</v>
      </c>
      <c r="B132" s="120" t="s">
        <v>334</v>
      </c>
      <c r="C132" s="121">
        <v>0</v>
      </c>
      <c r="D132" s="126">
        <f t="shared" si="0"/>
        <v>0</v>
      </c>
      <c r="E132" s="120"/>
    </row>
    <row r="133" spans="1:5" x14ac:dyDescent="0.2">
      <c r="A133" s="125">
        <v>5222</v>
      </c>
      <c r="B133" s="120" t="s">
        <v>335</v>
      </c>
      <c r="C133" s="121">
        <v>0</v>
      </c>
      <c r="D133" s="126">
        <f t="shared" si="0"/>
        <v>0</v>
      </c>
      <c r="E133" s="120"/>
    </row>
    <row r="134" spans="1:5" x14ac:dyDescent="0.2">
      <c r="A134" s="125">
        <v>5230</v>
      </c>
      <c r="B134" s="120" t="s">
        <v>280</v>
      </c>
      <c r="C134" s="121">
        <f>SUM(C135:C136)</f>
        <v>0</v>
      </c>
      <c r="D134" s="126">
        <f t="shared" si="0"/>
        <v>0</v>
      </c>
      <c r="E134" s="120"/>
    </row>
    <row r="135" spans="1:5" x14ac:dyDescent="0.2">
      <c r="A135" s="125">
        <v>5231</v>
      </c>
      <c r="B135" s="120" t="s">
        <v>336</v>
      </c>
      <c r="C135" s="121">
        <v>0</v>
      </c>
      <c r="D135" s="126">
        <f t="shared" si="0"/>
        <v>0</v>
      </c>
      <c r="E135" s="120"/>
    </row>
    <row r="136" spans="1:5" x14ac:dyDescent="0.2">
      <c r="A136" s="125">
        <v>5232</v>
      </c>
      <c r="B136" s="120" t="s">
        <v>337</v>
      </c>
      <c r="C136" s="121">
        <v>0</v>
      </c>
      <c r="D136" s="126">
        <f t="shared" si="0"/>
        <v>0</v>
      </c>
      <c r="E136" s="120"/>
    </row>
    <row r="137" spans="1:5" x14ac:dyDescent="0.2">
      <c r="A137" s="125">
        <v>5240</v>
      </c>
      <c r="B137" s="120" t="s">
        <v>281</v>
      </c>
      <c r="C137" s="121">
        <f>SUM(C138:C141)</f>
        <v>21692</v>
      </c>
      <c r="D137" s="126">
        <f t="shared" si="0"/>
        <v>2.6656293807976667E-4</v>
      </c>
      <c r="E137" s="120"/>
    </row>
    <row r="138" spans="1:5" x14ac:dyDescent="0.2">
      <c r="A138" s="125">
        <v>5241</v>
      </c>
      <c r="B138" s="120" t="s">
        <v>338</v>
      </c>
      <c r="C138" s="121">
        <v>21692</v>
      </c>
      <c r="D138" s="126">
        <f t="shared" si="0"/>
        <v>2.6656293807976667E-4</v>
      </c>
      <c r="E138" s="120"/>
    </row>
    <row r="139" spans="1:5" x14ac:dyDescent="0.2">
      <c r="A139" s="125">
        <v>5242</v>
      </c>
      <c r="B139" s="120" t="s">
        <v>339</v>
      </c>
      <c r="C139" s="121">
        <v>0</v>
      </c>
      <c r="D139" s="126">
        <f t="shared" si="0"/>
        <v>0</v>
      </c>
      <c r="E139" s="120"/>
    </row>
    <row r="140" spans="1:5" x14ac:dyDescent="0.2">
      <c r="A140" s="125">
        <v>5243</v>
      </c>
      <c r="B140" s="120" t="s">
        <v>340</v>
      </c>
      <c r="C140" s="121">
        <v>0</v>
      </c>
      <c r="D140" s="126">
        <f t="shared" si="0"/>
        <v>0</v>
      </c>
      <c r="E140" s="120"/>
    </row>
    <row r="141" spans="1:5" x14ac:dyDescent="0.2">
      <c r="A141" s="125">
        <v>5244</v>
      </c>
      <c r="B141" s="120" t="s">
        <v>341</v>
      </c>
      <c r="C141" s="121">
        <v>0</v>
      </c>
      <c r="D141" s="126">
        <f t="shared" si="0"/>
        <v>0</v>
      </c>
      <c r="E141" s="120"/>
    </row>
    <row r="142" spans="1:5" x14ac:dyDescent="0.2">
      <c r="A142" s="125">
        <v>5250</v>
      </c>
      <c r="B142" s="120" t="s">
        <v>282</v>
      </c>
      <c r="C142" s="121">
        <f>SUM(C143:C145)</f>
        <v>0</v>
      </c>
      <c r="D142" s="126">
        <f t="shared" si="0"/>
        <v>0</v>
      </c>
      <c r="E142" s="120"/>
    </row>
    <row r="143" spans="1:5" x14ac:dyDescent="0.2">
      <c r="A143" s="125">
        <v>5251</v>
      </c>
      <c r="B143" s="120" t="s">
        <v>342</v>
      </c>
      <c r="C143" s="121">
        <v>0</v>
      </c>
      <c r="D143" s="126">
        <f t="shared" si="0"/>
        <v>0</v>
      </c>
      <c r="E143" s="120"/>
    </row>
    <row r="144" spans="1:5" x14ac:dyDescent="0.2">
      <c r="A144" s="125">
        <v>5252</v>
      </c>
      <c r="B144" s="120" t="s">
        <v>343</v>
      </c>
      <c r="C144" s="121">
        <v>0</v>
      </c>
      <c r="D144" s="126">
        <f t="shared" si="0"/>
        <v>0</v>
      </c>
      <c r="E144" s="120"/>
    </row>
    <row r="145" spans="1:5" x14ac:dyDescent="0.2">
      <c r="A145" s="125">
        <v>5259</v>
      </c>
      <c r="B145" s="120" t="s">
        <v>344</v>
      </c>
      <c r="C145" s="121">
        <v>0</v>
      </c>
      <c r="D145" s="126">
        <f t="shared" si="0"/>
        <v>0</v>
      </c>
      <c r="E145" s="120"/>
    </row>
    <row r="146" spans="1:5" x14ac:dyDescent="0.2">
      <c r="A146" s="125">
        <v>5260</v>
      </c>
      <c r="B146" s="120" t="s">
        <v>345</v>
      </c>
      <c r="C146" s="121">
        <f>SUM(C147:C148)</f>
        <v>0</v>
      </c>
      <c r="D146" s="126">
        <f t="shared" si="0"/>
        <v>0</v>
      </c>
      <c r="E146" s="120"/>
    </row>
    <row r="147" spans="1:5" x14ac:dyDescent="0.2">
      <c r="A147" s="125">
        <v>5261</v>
      </c>
      <c r="B147" s="120" t="s">
        <v>346</v>
      </c>
      <c r="C147" s="121">
        <v>0</v>
      </c>
      <c r="D147" s="126">
        <f t="shared" si="0"/>
        <v>0</v>
      </c>
      <c r="E147" s="120"/>
    </row>
    <row r="148" spans="1:5" x14ac:dyDescent="0.2">
      <c r="A148" s="125">
        <v>5262</v>
      </c>
      <c r="B148" s="120" t="s">
        <v>347</v>
      </c>
      <c r="C148" s="121">
        <v>0</v>
      </c>
      <c r="D148" s="126">
        <f t="shared" si="0"/>
        <v>0</v>
      </c>
      <c r="E148" s="120"/>
    </row>
    <row r="149" spans="1:5" x14ac:dyDescent="0.2">
      <c r="A149" s="125">
        <v>5270</v>
      </c>
      <c r="B149" s="120" t="s">
        <v>348</v>
      </c>
      <c r="C149" s="121">
        <f>SUM(C150)</f>
        <v>0</v>
      </c>
      <c r="D149" s="126">
        <f t="shared" si="0"/>
        <v>0</v>
      </c>
      <c r="E149" s="120"/>
    </row>
    <row r="150" spans="1:5" x14ac:dyDescent="0.2">
      <c r="A150" s="125">
        <v>5271</v>
      </c>
      <c r="B150" s="120" t="s">
        <v>349</v>
      </c>
      <c r="C150" s="121">
        <v>0</v>
      </c>
      <c r="D150" s="126">
        <f t="shared" si="0"/>
        <v>0</v>
      </c>
      <c r="E150" s="120"/>
    </row>
    <row r="151" spans="1:5" x14ac:dyDescent="0.2">
      <c r="A151" s="125">
        <v>5280</v>
      </c>
      <c r="B151" s="120" t="s">
        <v>350</v>
      </c>
      <c r="C151" s="121">
        <f>SUM(C152:C156)</f>
        <v>0</v>
      </c>
      <c r="D151" s="126">
        <f t="shared" si="0"/>
        <v>0</v>
      </c>
      <c r="E151" s="120"/>
    </row>
    <row r="152" spans="1:5" x14ac:dyDescent="0.2">
      <c r="A152" s="125">
        <v>5281</v>
      </c>
      <c r="B152" s="120" t="s">
        <v>351</v>
      </c>
      <c r="C152" s="121">
        <v>0</v>
      </c>
      <c r="D152" s="126">
        <f t="shared" si="0"/>
        <v>0</v>
      </c>
      <c r="E152" s="120"/>
    </row>
    <row r="153" spans="1:5" x14ac:dyDescent="0.2">
      <c r="A153" s="125">
        <v>5282</v>
      </c>
      <c r="B153" s="120" t="s">
        <v>352</v>
      </c>
      <c r="C153" s="121">
        <v>0</v>
      </c>
      <c r="D153" s="126">
        <f t="shared" si="0"/>
        <v>0</v>
      </c>
      <c r="E153" s="120"/>
    </row>
    <row r="154" spans="1:5" x14ac:dyDescent="0.2">
      <c r="A154" s="125">
        <v>5283</v>
      </c>
      <c r="B154" s="120" t="s">
        <v>353</v>
      </c>
      <c r="C154" s="121">
        <v>0</v>
      </c>
      <c r="D154" s="126">
        <f t="shared" si="0"/>
        <v>0</v>
      </c>
      <c r="E154" s="120"/>
    </row>
    <row r="155" spans="1:5" x14ac:dyDescent="0.2">
      <c r="A155" s="125">
        <v>5284</v>
      </c>
      <c r="B155" s="120" t="s">
        <v>354</v>
      </c>
      <c r="C155" s="121">
        <v>0</v>
      </c>
      <c r="D155" s="126">
        <f t="shared" si="0"/>
        <v>0</v>
      </c>
      <c r="E155" s="120"/>
    </row>
    <row r="156" spans="1:5" x14ac:dyDescent="0.2">
      <c r="A156" s="125">
        <v>5285</v>
      </c>
      <c r="B156" s="120" t="s">
        <v>355</v>
      </c>
      <c r="C156" s="121">
        <v>0</v>
      </c>
      <c r="D156" s="126">
        <f t="shared" si="0"/>
        <v>0</v>
      </c>
      <c r="E156" s="120"/>
    </row>
    <row r="157" spans="1:5" x14ac:dyDescent="0.2">
      <c r="A157" s="125">
        <v>5290</v>
      </c>
      <c r="B157" s="120" t="s">
        <v>356</v>
      </c>
      <c r="C157" s="121">
        <f>SUM(C158:C159)</f>
        <v>0</v>
      </c>
      <c r="D157" s="126">
        <f t="shared" si="0"/>
        <v>0</v>
      </c>
      <c r="E157" s="120"/>
    </row>
    <row r="158" spans="1:5" x14ac:dyDescent="0.2">
      <c r="A158" s="125">
        <v>5291</v>
      </c>
      <c r="B158" s="120" t="s">
        <v>357</v>
      </c>
      <c r="C158" s="121">
        <v>0</v>
      </c>
      <c r="D158" s="126">
        <f t="shared" si="0"/>
        <v>0</v>
      </c>
      <c r="E158" s="120"/>
    </row>
    <row r="159" spans="1:5" x14ac:dyDescent="0.2">
      <c r="A159" s="125">
        <v>5292</v>
      </c>
      <c r="B159" s="120" t="s">
        <v>358</v>
      </c>
      <c r="C159" s="121">
        <v>0</v>
      </c>
      <c r="D159" s="126">
        <f t="shared" si="0"/>
        <v>0</v>
      </c>
      <c r="E159" s="120"/>
    </row>
    <row r="160" spans="1:5" x14ac:dyDescent="0.2">
      <c r="A160" s="125">
        <v>5300</v>
      </c>
      <c r="B160" s="120" t="s">
        <v>359</v>
      </c>
      <c r="C160" s="121">
        <f>C161+C164+C167</f>
        <v>0</v>
      </c>
      <c r="D160" s="126">
        <f t="shared" si="0"/>
        <v>0</v>
      </c>
      <c r="E160" s="120"/>
    </row>
    <row r="161" spans="1:5" x14ac:dyDescent="0.2">
      <c r="A161" s="125">
        <v>5310</v>
      </c>
      <c r="B161" s="120" t="s">
        <v>275</v>
      </c>
      <c r="C161" s="121">
        <f>C162+C163</f>
        <v>0</v>
      </c>
      <c r="D161" s="126">
        <f t="shared" si="0"/>
        <v>0</v>
      </c>
      <c r="E161" s="120"/>
    </row>
    <row r="162" spans="1:5" x14ac:dyDescent="0.2">
      <c r="A162" s="125">
        <v>5311</v>
      </c>
      <c r="B162" s="120" t="s">
        <v>360</v>
      </c>
      <c r="C162" s="121">
        <v>0</v>
      </c>
      <c r="D162" s="126">
        <f t="shared" si="0"/>
        <v>0</v>
      </c>
      <c r="E162" s="120"/>
    </row>
    <row r="163" spans="1:5" x14ac:dyDescent="0.2">
      <c r="A163" s="125">
        <v>5312</v>
      </c>
      <c r="B163" s="120" t="s">
        <v>361</v>
      </c>
      <c r="C163" s="121">
        <v>0</v>
      </c>
      <c r="D163" s="126">
        <f t="shared" si="0"/>
        <v>0</v>
      </c>
      <c r="E163" s="120"/>
    </row>
    <row r="164" spans="1:5" x14ac:dyDescent="0.2">
      <c r="A164" s="125">
        <v>5320</v>
      </c>
      <c r="B164" s="120" t="s">
        <v>276</v>
      </c>
      <c r="C164" s="121">
        <f>SUM(C165:C166)</f>
        <v>0</v>
      </c>
      <c r="D164" s="126">
        <f t="shared" ref="D164:D216" si="1">C164/$C$98</f>
        <v>0</v>
      </c>
      <c r="E164" s="120"/>
    </row>
    <row r="165" spans="1:5" x14ac:dyDescent="0.2">
      <c r="A165" s="125">
        <v>5321</v>
      </c>
      <c r="B165" s="120" t="s">
        <v>362</v>
      </c>
      <c r="C165" s="121">
        <v>0</v>
      </c>
      <c r="D165" s="126">
        <f t="shared" si="1"/>
        <v>0</v>
      </c>
      <c r="E165" s="120"/>
    </row>
    <row r="166" spans="1:5" x14ac:dyDescent="0.2">
      <c r="A166" s="125">
        <v>5322</v>
      </c>
      <c r="B166" s="120" t="s">
        <v>363</v>
      </c>
      <c r="C166" s="121">
        <v>0</v>
      </c>
      <c r="D166" s="126">
        <f t="shared" si="1"/>
        <v>0</v>
      </c>
      <c r="E166" s="120"/>
    </row>
    <row r="167" spans="1:5" x14ac:dyDescent="0.2">
      <c r="A167" s="125">
        <v>5330</v>
      </c>
      <c r="B167" s="120" t="s">
        <v>277</v>
      </c>
      <c r="C167" s="121">
        <f>SUM(C168:C169)</f>
        <v>0</v>
      </c>
      <c r="D167" s="126">
        <f t="shared" si="1"/>
        <v>0</v>
      </c>
      <c r="E167" s="120"/>
    </row>
    <row r="168" spans="1:5" x14ac:dyDescent="0.2">
      <c r="A168" s="125">
        <v>5331</v>
      </c>
      <c r="B168" s="120" t="s">
        <v>364</v>
      </c>
      <c r="C168" s="121">
        <v>0</v>
      </c>
      <c r="D168" s="126">
        <f t="shared" si="1"/>
        <v>0</v>
      </c>
      <c r="E168" s="120"/>
    </row>
    <row r="169" spans="1:5" x14ac:dyDescent="0.2">
      <c r="A169" s="125">
        <v>5332</v>
      </c>
      <c r="B169" s="120" t="s">
        <v>365</v>
      </c>
      <c r="C169" s="121">
        <v>0</v>
      </c>
      <c r="D169" s="126">
        <f t="shared" si="1"/>
        <v>0</v>
      </c>
      <c r="E169" s="120"/>
    </row>
    <row r="170" spans="1:5" x14ac:dyDescent="0.2">
      <c r="A170" s="125">
        <v>5400</v>
      </c>
      <c r="B170" s="120" t="s">
        <v>366</v>
      </c>
      <c r="C170" s="121">
        <f>C171+C174+C177+C180+C182</f>
        <v>0</v>
      </c>
      <c r="D170" s="126">
        <f t="shared" si="1"/>
        <v>0</v>
      </c>
      <c r="E170" s="120"/>
    </row>
    <row r="171" spans="1:5" x14ac:dyDescent="0.2">
      <c r="A171" s="125">
        <v>5410</v>
      </c>
      <c r="B171" s="120" t="s">
        <v>367</v>
      </c>
      <c r="C171" s="121">
        <f>SUM(C172:C173)</f>
        <v>0</v>
      </c>
      <c r="D171" s="126">
        <f t="shared" si="1"/>
        <v>0</v>
      </c>
      <c r="E171" s="120"/>
    </row>
    <row r="172" spans="1:5" x14ac:dyDescent="0.2">
      <c r="A172" s="125">
        <v>5411</v>
      </c>
      <c r="B172" s="120" t="s">
        <v>368</v>
      </c>
      <c r="C172" s="121">
        <v>0</v>
      </c>
      <c r="D172" s="126">
        <f t="shared" si="1"/>
        <v>0</v>
      </c>
      <c r="E172" s="120"/>
    </row>
    <row r="173" spans="1:5" x14ac:dyDescent="0.2">
      <c r="A173" s="125">
        <v>5412</v>
      </c>
      <c r="B173" s="120" t="s">
        <v>369</v>
      </c>
      <c r="C173" s="121">
        <v>0</v>
      </c>
      <c r="D173" s="126">
        <f t="shared" si="1"/>
        <v>0</v>
      </c>
      <c r="E173" s="120"/>
    </row>
    <row r="174" spans="1:5" x14ac:dyDescent="0.2">
      <c r="A174" s="125">
        <v>5420</v>
      </c>
      <c r="B174" s="120" t="s">
        <v>370</v>
      </c>
      <c r="C174" s="121">
        <f>SUM(C175:C176)</f>
        <v>0</v>
      </c>
      <c r="D174" s="126">
        <f t="shared" si="1"/>
        <v>0</v>
      </c>
      <c r="E174" s="120"/>
    </row>
    <row r="175" spans="1:5" x14ac:dyDescent="0.2">
      <c r="A175" s="125">
        <v>5421</v>
      </c>
      <c r="B175" s="120" t="s">
        <v>371</v>
      </c>
      <c r="C175" s="121">
        <v>0</v>
      </c>
      <c r="D175" s="126">
        <f t="shared" si="1"/>
        <v>0</v>
      </c>
      <c r="E175" s="120"/>
    </row>
    <row r="176" spans="1:5" x14ac:dyDescent="0.2">
      <c r="A176" s="125">
        <v>5422</v>
      </c>
      <c r="B176" s="120" t="s">
        <v>372</v>
      </c>
      <c r="C176" s="121">
        <v>0</v>
      </c>
      <c r="D176" s="126">
        <f t="shared" si="1"/>
        <v>0</v>
      </c>
      <c r="E176" s="120"/>
    </row>
    <row r="177" spans="1:5" x14ac:dyDescent="0.2">
      <c r="A177" s="125">
        <v>5430</v>
      </c>
      <c r="B177" s="120" t="s">
        <v>373</v>
      </c>
      <c r="C177" s="121">
        <f>SUM(C178:C179)</f>
        <v>0</v>
      </c>
      <c r="D177" s="126">
        <f t="shared" si="1"/>
        <v>0</v>
      </c>
      <c r="E177" s="120"/>
    </row>
    <row r="178" spans="1:5" x14ac:dyDescent="0.2">
      <c r="A178" s="125">
        <v>5431</v>
      </c>
      <c r="B178" s="120" t="s">
        <v>374</v>
      </c>
      <c r="C178" s="121">
        <v>0</v>
      </c>
      <c r="D178" s="126">
        <f t="shared" si="1"/>
        <v>0</v>
      </c>
      <c r="E178" s="120"/>
    </row>
    <row r="179" spans="1:5" x14ac:dyDescent="0.2">
      <c r="A179" s="125">
        <v>5432</v>
      </c>
      <c r="B179" s="120" t="s">
        <v>375</v>
      </c>
      <c r="C179" s="121">
        <v>0</v>
      </c>
      <c r="D179" s="126">
        <f t="shared" si="1"/>
        <v>0</v>
      </c>
      <c r="E179" s="120"/>
    </row>
    <row r="180" spans="1:5" x14ac:dyDescent="0.2">
      <c r="A180" s="125">
        <v>5440</v>
      </c>
      <c r="B180" s="120" t="s">
        <v>376</v>
      </c>
      <c r="C180" s="121">
        <f>SUM(C181)</f>
        <v>0</v>
      </c>
      <c r="D180" s="126">
        <f t="shared" si="1"/>
        <v>0</v>
      </c>
      <c r="E180" s="120"/>
    </row>
    <row r="181" spans="1:5" x14ac:dyDescent="0.2">
      <c r="A181" s="125">
        <v>5441</v>
      </c>
      <c r="B181" s="120" t="s">
        <v>376</v>
      </c>
      <c r="C181" s="121">
        <v>0</v>
      </c>
      <c r="D181" s="126">
        <f t="shared" si="1"/>
        <v>0</v>
      </c>
      <c r="E181" s="120"/>
    </row>
    <row r="182" spans="1:5" x14ac:dyDescent="0.2">
      <c r="A182" s="125">
        <v>5450</v>
      </c>
      <c r="B182" s="120" t="s">
        <v>377</v>
      </c>
      <c r="C182" s="121">
        <f>SUM(C183:C184)</f>
        <v>0</v>
      </c>
      <c r="D182" s="126">
        <f t="shared" si="1"/>
        <v>0</v>
      </c>
      <c r="E182" s="120"/>
    </row>
    <row r="183" spans="1:5" x14ac:dyDescent="0.2">
      <c r="A183" s="125">
        <v>5451</v>
      </c>
      <c r="B183" s="120" t="s">
        <v>378</v>
      </c>
      <c r="C183" s="121">
        <v>0</v>
      </c>
      <c r="D183" s="126">
        <f t="shared" si="1"/>
        <v>0</v>
      </c>
      <c r="E183" s="120"/>
    </row>
    <row r="184" spans="1:5" x14ac:dyDescent="0.2">
      <c r="A184" s="125">
        <v>5452</v>
      </c>
      <c r="B184" s="120" t="s">
        <v>379</v>
      </c>
      <c r="C184" s="121">
        <v>0</v>
      </c>
      <c r="D184" s="126">
        <f t="shared" si="1"/>
        <v>0</v>
      </c>
      <c r="E184" s="120"/>
    </row>
    <row r="185" spans="1:5" x14ac:dyDescent="0.2">
      <c r="A185" s="125">
        <v>5500</v>
      </c>
      <c r="B185" s="120" t="s">
        <v>380</v>
      </c>
      <c r="C185" s="121">
        <f>C186+C195+C198+C204</f>
        <v>23.34</v>
      </c>
      <c r="D185" s="126">
        <f t="shared" si="1"/>
        <v>2.8681444656010296E-7</v>
      </c>
      <c r="E185" s="120"/>
    </row>
    <row r="186" spans="1:5" x14ac:dyDescent="0.2">
      <c r="A186" s="125">
        <v>5510</v>
      </c>
      <c r="B186" s="120" t="s">
        <v>381</v>
      </c>
      <c r="C186" s="121">
        <f>SUM(C187:C194)</f>
        <v>0</v>
      </c>
      <c r="D186" s="126">
        <f t="shared" si="1"/>
        <v>0</v>
      </c>
      <c r="E186" s="120"/>
    </row>
    <row r="187" spans="1:5" x14ac:dyDescent="0.2">
      <c r="A187" s="125">
        <v>5511</v>
      </c>
      <c r="B187" s="120" t="s">
        <v>382</v>
      </c>
      <c r="C187" s="121">
        <v>0</v>
      </c>
      <c r="D187" s="126">
        <f t="shared" si="1"/>
        <v>0</v>
      </c>
      <c r="E187" s="120"/>
    </row>
    <row r="188" spans="1:5" x14ac:dyDescent="0.2">
      <c r="A188" s="125">
        <v>5512</v>
      </c>
      <c r="B188" s="120" t="s">
        <v>383</v>
      </c>
      <c r="C188" s="121">
        <v>0</v>
      </c>
      <c r="D188" s="126">
        <f t="shared" si="1"/>
        <v>0</v>
      </c>
      <c r="E188" s="120"/>
    </row>
    <row r="189" spans="1:5" x14ac:dyDescent="0.2">
      <c r="A189" s="125">
        <v>5513</v>
      </c>
      <c r="B189" s="120" t="s">
        <v>384</v>
      </c>
      <c r="C189" s="121">
        <v>0</v>
      </c>
      <c r="D189" s="126">
        <f t="shared" si="1"/>
        <v>0</v>
      </c>
      <c r="E189" s="120"/>
    </row>
    <row r="190" spans="1:5" x14ac:dyDescent="0.2">
      <c r="A190" s="125">
        <v>5514</v>
      </c>
      <c r="B190" s="120" t="s">
        <v>385</v>
      </c>
      <c r="C190" s="121">
        <v>0</v>
      </c>
      <c r="D190" s="126">
        <f t="shared" si="1"/>
        <v>0</v>
      </c>
      <c r="E190" s="120"/>
    </row>
    <row r="191" spans="1:5" x14ac:dyDescent="0.2">
      <c r="A191" s="125">
        <v>5515</v>
      </c>
      <c r="B191" s="120" t="s">
        <v>386</v>
      </c>
      <c r="C191" s="121">
        <v>0</v>
      </c>
      <c r="D191" s="126">
        <f t="shared" si="1"/>
        <v>0</v>
      </c>
      <c r="E191" s="120"/>
    </row>
    <row r="192" spans="1:5" x14ac:dyDescent="0.2">
      <c r="A192" s="125">
        <v>5516</v>
      </c>
      <c r="B192" s="120" t="s">
        <v>387</v>
      </c>
      <c r="C192" s="121">
        <v>0</v>
      </c>
      <c r="D192" s="126">
        <f t="shared" si="1"/>
        <v>0</v>
      </c>
      <c r="E192" s="120"/>
    </row>
    <row r="193" spans="1:5" x14ac:dyDescent="0.2">
      <c r="A193" s="125">
        <v>5517</v>
      </c>
      <c r="B193" s="120" t="s">
        <v>388</v>
      </c>
      <c r="C193" s="121">
        <v>0</v>
      </c>
      <c r="D193" s="126">
        <f t="shared" si="1"/>
        <v>0</v>
      </c>
      <c r="E193" s="120"/>
    </row>
    <row r="194" spans="1:5" x14ac:dyDescent="0.2">
      <c r="A194" s="125">
        <v>5518</v>
      </c>
      <c r="B194" s="120" t="s">
        <v>69</v>
      </c>
      <c r="C194" s="121">
        <v>0</v>
      </c>
      <c r="D194" s="126">
        <f t="shared" si="1"/>
        <v>0</v>
      </c>
      <c r="E194" s="120"/>
    </row>
    <row r="195" spans="1:5" x14ac:dyDescent="0.2">
      <c r="A195" s="125">
        <v>5520</v>
      </c>
      <c r="B195" s="120" t="s">
        <v>68</v>
      </c>
      <c r="C195" s="121">
        <f>SUM(C196:C197)</f>
        <v>0</v>
      </c>
      <c r="D195" s="126">
        <f t="shared" si="1"/>
        <v>0</v>
      </c>
      <c r="E195" s="120"/>
    </row>
    <row r="196" spans="1:5" x14ac:dyDescent="0.2">
      <c r="A196" s="125">
        <v>5521</v>
      </c>
      <c r="B196" s="120" t="s">
        <v>389</v>
      </c>
      <c r="C196" s="121">
        <v>0</v>
      </c>
      <c r="D196" s="126">
        <f t="shared" si="1"/>
        <v>0</v>
      </c>
      <c r="E196" s="120"/>
    </row>
    <row r="197" spans="1:5" x14ac:dyDescent="0.2">
      <c r="A197" s="125">
        <v>5522</v>
      </c>
      <c r="B197" s="120" t="s">
        <v>390</v>
      </c>
      <c r="C197" s="121">
        <v>0</v>
      </c>
      <c r="D197" s="126">
        <f t="shared" si="1"/>
        <v>0</v>
      </c>
      <c r="E197" s="120"/>
    </row>
    <row r="198" spans="1:5" x14ac:dyDescent="0.2">
      <c r="A198" s="125">
        <v>5530</v>
      </c>
      <c r="B198" s="120" t="s">
        <v>391</v>
      </c>
      <c r="C198" s="121">
        <f>SUM(C199:C203)</f>
        <v>0</v>
      </c>
      <c r="D198" s="126">
        <f t="shared" si="1"/>
        <v>0</v>
      </c>
      <c r="E198" s="120"/>
    </row>
    <row r="199" spans="1:5" x14ac:dyDescent="0.2">
      <c r="A199" s="125">
        <v>5531</v>
      </c>
      <c r="B199" s="120" t="s">
        <v>392</v>
      </c>
      <c r="C199" s="121">
        <v>0</v>
      </c>
      <c r="D199" s="126">
        <f t="shared" si="1"/>
        <v>0</v>
      </c>
      <c r="E199" s="120"/>
    </row>
    <row r="200" spans="1:5" x14ac:dyDescent="0.2">
      <c r="A200" s="125">
        <v>5532</v>
      </c>
      <c r="B200" s="120" t="s">
        <v>393</v>
      </c>
      <c r="C200" s="121">
        <v>0</v>
      </c>
      <c r="D200" s="126">
        <f t="shared" si="1"/>
        <v>0</v>
      </c>
      <c r="E200" s="120"/>
    </row>
    <row r="201" spans="1:5" x14ac:dyDescent="0.2">
      <c r="A201" s="125">
        <v>5533</v>
      </c>
      <c r="B201" s="120" t="s">
        <v>394</v>
      </c>
      <c r="C201" s="121">
        <v>0</v>
      </c>
      <c r="D201" s="126">
        <f t="shared" si="1"/>
        <v>0</v>
      </c>
      <c r="E201" s="120"/>
    </row>
    <row r="202" spans="1:5" x14ac:dyDescent="0.2">
      <c r="A202" s="125">
        <v>5534</v>
      </c>
      <c r="B202" s="120" t="s">
        <v>395</v>
      </c>
      <c r="C202" s="121">
        <v>0</v>
      </c>
      <c r="D202" s="126">
        <f t="shared" si="1"/>
        <v>0</v>
      </c>
      <c r="E202" s="120"/>
    </row>
    <row r="203" spans="1:5" x14ac:dyDescent="0.2">
      <c r="A203" s="125">
        <v>5535</v>
      </c>
      <c r="B203" s="120" t="s">
        <v>396</v>
      </c>
      <c r="C203" s="121">
        <v>0</v>
      </c>
      <c r="D203" s="126">
        <f t="shared" si="1"/>
        <v>0</v>
      </c>
      <c r="E203" s="120"/>
    </row>
    <row r="204" spans="1:5" x14ac:dyDescent="0.2">
      <c r="A204" s="125">
        <v>5590</v>
      </c>
      <c r="B204" s="120" t="s">
        <v>397</v>
      </c>
      <c r="C204" s="121">
        <f>SUM(C205:C213)</f>
        <v>23.34</v>
      </c>
      <c r="D204" s="126">
        <f t="shared" si="1"/>
        <v>2.8681444656010296E-7</v>
      </c>
      <c r="E204" s="120"/>
    </row>
    <row r="205" spans="1:5" x14ac:dyDescent="0.2">
      <c r="A205" s="125">
        <v>5591</v>
      </c>
      <c r="B205" s="120" t="s">
        <v>398</v>
      </c>
      <c r="C205" s="121">
        <v>0</v>
      </c>
      <c r="D205" s="126">
        <f t="shared" si="1"/>
        <v>0</v>
      </c>
      <c r="E205" s="120"/>
    </row>
    <row r="206" spans="1:5" x14ac:dyDescent="0.2">
      <c r="A206" s="125">
        <v>5592</v>
      </c>
      <c r="B206" s="120" t="s">
        <v>399</v>
      </c>
      <c r="C206" s="121">
        <v>0</v>
      </c>
      <c r="D206" s="126">
        <f t="shared" si="1"/>
        <v>0</v>
      </c>
      <c r="E206" s="120"/>
    </row>
    <row r="207" spans="1:5" x14ac:dyDescent="0.2">
      <c r="A207" s="125">
        <v>5593</v>
      </c>
      <c r="B207" s="120" t="s">
        <v>400</v>
      </c>
      <c r="C207" s="121">
        <v>0</v>
      </c>
      <c r="D207" s="126">
        <f t="shared" si="1"/>
        <v>0</v>
      </c>
      <c r="E207" s="120"/>
    </row>
    <row r="208" spans="1:5" x14ac:dyDescent="0.2">
      <c r="A208" s="125">
        <v>5594</v>
      </c>
      <c r="B208" s="120" t="s">
        <v>453</v>
      </c>
      <c r="C208" s="121">
        <v>0</v>
      </c>
      <c r="D208" s="126">
        <f t="shared" si="1"/>
        <v>0</v>
      </c>
      <c r="E208" s="120"/>
    </row>
    <row r="209" spans="1:5" x14ac:dyDescent="0.2">
      <c r="A209" s="125">
        <v>5595</v>
      </c>
      <c r="B209" s="120" t="s">
        <v>402</v>
      </c>
      <c r="C209" s="121">
        <v>0</v>
      </c>
      <c r="D209" s="126">
        <f t="shared" si="1"/>
        <v>0</v>
      </c>
      <c r="E209" s="120"/>
    </row>
    <row r="210" spans="1:5" x14ac:dyDescent="0.2">
      <c r="A210" s="125">
        <v>5596</v>
      </c>
      <c r="B210" s="120" t="s">
        <v>297</v>
      </c>
      <c r="C210" s="121">
        <v>0</v>
      </c>
      <c r="D210" s="126">
        <f t="shared" si="1"/>
        <v>0</v>
      </c>
      <c r="E210" s="120"/>
    </row>
    <row r="211" spans="1:5" x14ac:dyDescent="0.2">
      <c r="A211" s="125">
        <v>5597</v>
      </c>
      <c r="B211" s="120" t="s">
        <v>403</v>
      </c>
      <c r="C211" s="121">
        <v>0</v>
      </c>
      <c r="D211" s="126">
        <f t="shared" si="1"/>
        <v>0</v>
      </c>
      <c r="E211" s="120"/>
    </row>
    <row r="212" spans="1:5" x14ac:dyDescent="0.2">
      <c r="A212" s="125">
        <v>5598</v>
      </c>
      <c r="B212" s="120" t="s">
        <v>454</v>
      </c>
      <c r="C212" s="121">
        <v>0</v>
      </c>
      <c r="D212" s="126">
        <f t="shared" si="1"/>
        <v>0</v>
      </c>
      <c r="E212" s="120"/>
    </row>
    <row r="213" spans="1:5" x14ac:dyDescent="0.2">
      <c r="A213" s="125">
        <v>5599</v>
      </c>
      <c r="B213" s="120" t="s">
        <v>404</v>
      </c>
      <c r="C213" s="121">
        <v>23.34</v>
      </c>
      <c r="D213" s="126">
        <f t="shared" si="1"/>
        <v>2.8681444656010296E-7</v>
      </c>
      <c r="E213" s="120"/>
    </row>
    <row r="214" spans="1:5" x14ac:dyDescent="0.2">
      <c r="A214" s="125">
        <v>5600</v>
      </c>
      <c r="B214" s="120" t="s">
        <v>67</v>
      </c>
      <c r="C214" s="121">
        <f>C215</f>
        <v>0</v>
      </c>
      <c r="D214" s="126">
        <f t="shared" si="1"/>
        <v>0</v>
      </c>
      <c r="E214" s="120"/>
    </row>
    <row r="215" spans="1:5" x14ac:dyDescent="0.2">
      <c r="A215" s="125">
        <v>5610</v>
      </c>
      <c r="B215" s="120" t="s">
        <v>405</v>
      </c>
      <c r="C215" s="121">
        <f>C216</f>
        <v>0</v>
      </c>
      <c r="D215" s="126">
        <f t="shared" si="1"/>
        <v>0</v>
      </c>
      <c r="E215" s="120"/>
    </row>
    <row r="216" spans="1:5" x14ac:dyDescent="0.2">
      <c r="A216" s="125">
        <v>5611</v>
      </c>
      <c r="B216" s="120" t="s">
        <v>406</v>
      </c>
      <c r="C216" s="121">
        <v>0</v>
      </c>
      <c r="D216" s="126">
        <f t="shared" si="1"/>
        <v>0</v>
      </c>
      <c r="E216" s="120"/>
    </row>
    <row r="218" spans="1:5" x14ac:dyDescent="0.2">
      <c r="B218" s="19" t="s">
        <v>549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47244094488188981" right="0.43307086614173229" top="0.47244094488188981" bottom="0.74803149606299213" header="0.31496062992125984" footer="0.31496062992125984"/>
  <pageSetup orientation="landscape" r:id="rId1"/>
  <headerFooter>
    <oddFooter>&amp;R&amp;8Página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topLeftCell="A61"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92"/>
    </row>
    <row r="2" spans="1:2" ht="15" customHeight="1" x14ac:dyDescent="0.2">
      <c r="A2" s="79" t="s">
        <v>130</v>
      </c>
      <c r="B2" s="80" t="s">
        <v>38</v>
      </c>
    </row>
    <row r="3" spans="1:2" x14ac:dyDescent="0.2">
      <c r="A3" s="12"/>
      <c r="B3" s="93"/>
    </row>
    <row r="4" spans="1:2" ht="14.1" customHeight="1" x14ac:dyDescent="0.2">
      <c r="A4" s="94" t="s">
        <v>503</v>
      </c>
      <c r="B4" s="84" t="s">
        <v>66</v>
      </c>
    </row>
    <row r="5" spans="1:2" ht="14.1" customHeight="1" x14ac:dyDescent="0.2">
      <c r="A5" s="85"/>
      <c r="B5" s="84" t="s">
        <v>39</v>
      </c>
    </row>
    <row r="6" spans="1:2" ht="14.1" customHeight="1" x14ac:dyDescent="0.2">
      <c r="A6" s="85"/>
      <c r="B6" s="84" t="s">
        <v>93</v>
      </c>
    </row>
    <row r="7" spans="1:2" ht="14.1" customHeight="1" x14ac:dyDescent="0.2">
      <c r="A7" s="85"/>
      <c r="B7" s="84" t="s">
        <v>51</v>
      </c>
    </row>
    <row r="8" spans="1:2" x14ac:dyDescent="0.2">
      <c r="A8" s="85"/>
    </row>
    <row r="9" spans="1:2" x14ac:dyDescent="0.2">
      <c r="A9" s="94" t="s">
        <v>504</v>
      </c>
      <c r="B9" s="86" t="s">
        <v>95</v>
      </c>
    </row>
    <row r="10" spans="1:2" ht="15" customHeight="1" x14ac:dyDescent="0.2">
      <c r="A10" s="85"/>
      <c r="B10" s="95" t="s">
        <v>51</v>
      </c>
    </row>
    <row r="11" spans="1:2" x14ac:dyDescent="0.2">
      <c r="A11" s="85"/>
    </row>
    <row r="12" spans="1:2" x14ac:dyDescent="0.2">
      <c r="A12" s="94" t="s">
        <v>506</v>
      </c>
      <c r="B12" s="86" t="s">
        <v>95</v>
      </c>
    </row>
    <row r="13" spans="1:2" ht="22.5" x14ac:dyDescent="0.2">
      <c r="A13" s="85"/>
      <c r="B13" s="86" t="s">
        <v>58</v>
      </c>
    </row>
    <row r="14" spans="1:2" x14ac:dyDescent="0.2">
      <c r="A14" s="85"/>
      <c r="B14" s="95" t="s">
        <v>51</v>
      </c>
    </row>
    <row r="15" spans="1:2" x14ac:dyDescent="0.2">
      <c r="A15" s="85"/>
    </row>
    <row r="16" spans="1:2" x14ac:dyDescent="0.2">
      <c r="A16" s="85"/>
    </row>
    <row r="17" spans="1:2" ht="15" customHeight="1" x14ac:dyDescent="0.2">
      <c r="A17" s="94" t="s">
        <v>507</v>
      </c>
      <c r="B17" s="88" t="s">
        <v>59</v>
      </c>
    </row>
    <row r="18" spans="1:2" ht="15" customHeight="1" x14ac:dyDescent="0.2">
      <c r="A18" s="12"/>
      <c r="B18" s="88" t="s">
        <v>60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topLeftCell="A25" workbookViewId="0">
      <selection activeCell="A34" sqref="A34:XFC35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7109375" style="24" customWidth="1"/>
    <col min="6" max="16384" width="9.140625" style="24"/>
  </cols>
  <sheetData>
    <row r="1" spans="1:5" ht="18.95" customHeight="1" x14ac:dyDescent="0.2">
      <c r="A1" s="156" t="s">
        <v>586</v>
      </c>
      <c r="B1" s="156"/>
      <c r="C1" s="156"/>
      <c r="D1" s="22" t="s">
        <v>531</v>
      </c>
      <c r="E1" s="23">
        <v>2023</v>
      </c>
    </row>
    <row r="2" spans="1:5" ht="18.95" customHeight="1" x14ac:dyDescent="0.2">
      <c r="A2" s="156" t="s">
        <v>537</v>
      </c>
      <c r="B2" s="156"/>
      <c r="C2" s="156"/>
      <c r="D2" s="22" t="s">
        <v>532</v>
      </c>
      <c r="E2" s="23" t="s">
        <v>534</v>
      </c>
    </row>
    <row r="3" spans="1:5" ht="18.95" customHeight="1" x14ac:dyDescent="0.2">
      <c r="A3" s="156" t="s">
        <v>587</v>
      </c>
      <c r="B3" s="156"/>
      <c r="C3" s="156"/>
      <c r="D3" s="22" t="s">
        <v>533</v>
      </c>
      <c r="E3" s="23">
        <v>2</v>
      </c>
    </row>
    <row r="4" spans="1:5" x14ac:dyDescent="0.2">
      <c r="A4" s="25" t="s">
        <v>136</v>
      </c>
      <c r="B4" s="26"/>
      <c r="C4" s="26"/>
      <c r="D4" s="26"/>
      <c r="E4" s="26"/>
    </row>
    <row r="6" spans="1:5" x14ac:dyDescent="0.2">
      <c r="A6" s="26" t="s">
        <v>119</v>
      </c>
      <c r="B6" s="26"/>
      <c r="C6" s="26"/>
      <c r="D6" s="26"/>
      <c r="E6" s="26"/>
    </row>
    <row r="7" spans="1:5" x14ac:dyDescent="0.2">
      <c r="A7" s="27" t="s">
        <v>91</v>
      </c>
      <c r="B7" s="27" t="s">
        <v>88</v>
      </c>
      <c r="C7" s="27" t="s">
        <v>89</v>
      </c>
      <c r="D7" s="27" t="s">
        <v>90</v>
      </c>
      <c r="E7" s="27" t="s">
        <v>92</v>
      </c>
    </row>
    <row r="8" spans="1:5" x14ac:dyDescent="0.2">
      <c r="A8" s="127">
        <v>3110</v>
      </c>
      <c r="B8" s="128" t="s">
        <v>276</v>
      </c>
      <c r="C8" s="129">
        <v>275149742.29000002</v>
      </c>
      <c r="D8" s="128"/>
      <c r="E8" s="128"/>
    </row>
    <row r="9" spans="1:5" x14ac:dyDescent="0.2">
      <c r="A9" s="127">
        <v>3120</v>
      </c>
      <c r="B9" s="128" t="s">
        <v>407</v>
      </c>
      <c r="C9" s="129">
        <v>2072228.54</v>
      </c>
      <c r="D9" s="128"/>
      <c r="E9" s="128"/>
    </row>
    <row r="10" spans="1:5" x14ac:dyDescent="0.2">
      <c r="A10" s="127">
        <v>3130</v>
      </c>
      <c r="B10" s="128" t="s">
        <v>408</v>
      </c>
      <c r="C10" s="129">
        <v>0</v>
      </c>
      <c r="D10" s="128"/>
      <c r="E10" s="128"/>
    </row>
    <row r="12" spans="1:5" x14ac:dyDescent="0.2">
      <c r="A12" s="26" t="s">
        <v>121</v>
      </c>
      <c r="B12" s="26"/>
      <c r="C12" s="26"/>
      <c r="D12" s="26"/>
      <c r="E12" s="26"/>
    </row>
    <row r="13" spans="1:5" x14ac:dyDescent="0.2">
      <c r="A13" s="27" t="s">
        <v>91</v>
      </c>
      <c r="B13" s="27" t="s">
        <v>88</v>
      </c>
      <c r="C13" s="27" t="s">
        <v>89</v>
      </c>
      <c r="D13" s="27" t="s">
        <v>409</v>
      </c>
      <c r="E13" s="27"/>
    </row>
    <row r="14" spans="1:5" x14ac:dyDescent="0.2">
      <c r="A14" s="127">
        <v>3210</v>
      </c>
      <c r="B14" s="128" t="s">
        <v>410</v>
      </c>
      <c r="C14" s="129">
        <v>58308179.270000003</v>
      </c>
      <c r="D14" s="128"/>
      <c r="E14" s="128"/>
    </row>
    <row r="15" spans="1:5" x14ac:dyDescent="0.2">
      <c r="A15" s="127">
        <v>3220</v>
      </c>
      <c r="B15" s="128" t="s">
        <v>411</v>
      </c>
      <c r="C15" s="129">
        <v>353927785.62</v>
      </c>
      <c r="D15" s="128"/>
      <c r="E15" s="128"/>
    </row>
    <row r="16" spans="1:5" x14ac:dyDescent="0.2">
      <c r="A16" s="127">
        <v>3230</v>
      </c>
      <c r="B16" s="128" t="s">
        <v>412</v>
      </c>
      <c r="C16" s="129">
        <f>SUM(C17:C20)</f>
        <v>5474</v>
      </c>
      <c r="D16" s="128"/>
      <c r="E16" s="128"/>
    </row>
    <row r="17" spans="1:5" x14ac:dyDescent="0.2">
      <c r="A17" s="127">
        <v>3231</v>
      </c>
      <c r="B17" s="128" t="s">
        <v>413</v>
      </c>
      <c r="C17" s="129">
        <v>5474</v>
      </c>
      <c r="D17" s="128"/>
      <c r="E17" s="128"/>
    </row>
    <row r="18" spans="1:5" x14ac:dyDescent="0.2">
      <c r="A18" s="127">
        <v>3232</v>
      </c>
      <c r="B18" s="128" t="s">
        <v>414</v>
      </c>
      <c r="C18" s="129">
        <v>0</v>
      </c>
      <c r="D18" s="128"/>
      <c r="E18" s="128"/>
    </row>
    <row r="19" spans="1:5" x14ac:dyDescent="0.2">
      <c r="A19" s="127">
        <v>3233</v>
      </c>
      <c r="B19" s="128" t="s">
        <v>415</v>
      </c>
      <c r="C19" s="129">
        <v>0</v>
      </c>
      <c r="D19" s="128"/>
      <c r="E19" s="128"/>
    </row>
    <row r="20" spans="1:5" x14ac:dyDescent="0.2">
      <c r="A20" s="127">
        <v>3239</v>
      </c>
      <c r="B20" s="128" t="s">
        <v>416</v>
      </c>
      <c r="C20" s="129">
        <v>0</v>
      </c>
      <c r="D20" s="128"/>
      <c r="E20" s="128"/>
    </row>
    <row r="21" spans="1:5" x14ac:dyDescent="0.2">
      <c r="A21" s="127">
        <v>3240</v>
      </c>
      <c r="B21" s="128" t="s">
        <v>417</v>
      </c>
      <c r="C21" s="129">
        <f>SUM(C22:C24)</f>
        <v>0</v>
      </c>
      <c r="D21" s="128"/>
      <c r="E21" s="128"/>
    </row>
    <row r="22" spans="1:5" x14ac:dyDescent="0.2">
      <c r="A22" s="127">
        <v>3241</v>
      </c>
      <c r="B22" s="128" t="s">
        <v>418</v>
      </c>
      <c r="C22" s="129">
        <v>0</v>
      </c>
      <c r="D22" s="128"/>
      <c r="E22" s="128"/>
    </row>
    <row r="23" spans="1:5" x14ac:dyDescent="0.2">
      <c r="A23" s="127">
        <v>3242</v>
      </c>
      <c r="B23" s="128" t="s">
        <v>419</v>
      </c>
      <c r="C23" s="129">
        <v>0</v>
      </c>
      <c r="D23" s="128"/>
      <c r="E23" s="128"/>
    </row>
    <row r="24" spans="1:5" x14ac:dyDescent="0.2">
      <c r="A24" s="127">
        <v>3243</v>
      </c>
      <c r="B24" s="128" t="s">
        <v>420</v>
      </c>
      <c r="C24" s="129">
        <v>0</v>
      </c>
      <c r="D24" s="128"/>
      <c r="E24" s="128"/>
    </row>
    <row r="25" spans="1:5" x14ac:dyDescent="0.2">
      <c r="A25" s="127">
        <v>3250</v>
      </c>
      <c r="B25" s="128" t="s">
        <v>421</v>
      </c>
      <c r="C25" s="129">
        <f>SUM(C26:C27)</f>
        <v>0</v>
      </c>
      <c r="D25" s="128"/>
      <c r="E25" s="128"/>
    </row>
    <row r="26" spans="1:5" x14ac:dyDescent="0.2">
      <c r="A26" s="127">
        <v>3251</v>
      </c>
      <c r="B26" s="128" t="s">
        <v>422</v>
      </c>
      <c r="C26" s="129">
        <v>0</v>
      </c>
      <c r="D26" s="128"/>
      <c r="E26" s="128"/>
    </row>
    <row r="27" spans="1:5" x14ac:dyDescent="0.2">
      <c r="A27" s="127">
        <v>3252</v>
      </c>
      <c r="B27" s="128" t="s">
        <v>423</v>
      </c>
      <c r="C27" s="129">
        <v>0</v>
      </c>
      <c r="D27" s="128"/>
      <c r="E27" s="128"/>
    </row>
    <row r="29" spans="1:5" x14ac:dyDescent="0.2">
      <c r="B29" s="24" t="s">
        <v>549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topLeftCell="A118"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79" t="s">
        <v>130</v>
      </c>
      <c r="B2" s="80" t="s">
        <v>38</v>
      </c>
    </row>
    <row r="4" spans="1:2" ht="15" customHeight="1" x14ac:dyDescent="0.2">
      <c r="A4" s="94" t="s">
        <v>23</v>
      </c>
      <c r="B4" s="84" t="s">
        <v>66</v>
      </c>
    </row>
    <row r="5" spans="1:2" ht="15" customHeight="1" x14ac:dyDescent="0.2">
      <c r="A5" s="94" t="s">
        <v>25</v>
      </c>
      <c r="B5" s="84" t="s">
        <v>39</v>
      </c>
    </row>
    <row r="6" spans="1:2" ht="15" customHeight="1" x14ac:dyDescent="0.2">
      <c r="B6" s="84" t="s">
        <v>120</v>
      </c>
    </row>
    <row r="7" spans="1:2" ht="15" customHeight="1" x14ac:dyDescent="0.2">
      <c r="B7" s="84" t="s">
        <v>61</v>
      </c>
    </row>
    <row r="8" spans="1:2" ht="15" customHeight="1" x14ac:dyDescent="0.2">
      <c r="B8" s="84" t="s">
        <v>62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5"/>
  <sheetViews>
    <sheetView topLeftCell="A127" workbookViewId="0">
      <selection activeCell="A131" sqref="A131:XFD13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28515625" style="24" bestFit="1" customWidth="1"/>
    <col min="4" max="4" width="16.42578125" style="24" bestFit="1" customWidth="1"/>
    <col min="5" max="5" width="11.5703125" style="24" customWidth="1"/>
    <col min="6" max="16384" width="9.140625" style="24"/>
  </cols>
  <sheetData>
    <row r="1" spans="1:5" s="28" customFormat="1" ht="18.95" customHeight="1" x14ac:dyDescent="0.25">
      <c r="A1" s="156" t="s">
        <v>586</v>
      </c>
      <c r="B1" s="156"/>
      <c r="C1" s="156"/>
      <c r="D1" s="22" t="s">
        <v>531</v>
      </c>
      <c r="E1" s="23">
        <v>2023</v>
      </c>
    </row>
    <row r="2" spans="1:5" s="28" customFormat="1" ht="18.95" customHeight="1" x14ac:dyDescent="0.25">
      <c r="A2" s="156" t="s">
        <v>538</v>
      </c>
      <c r="B2" s="156"/>
      <c r="C2" s="156"/>
      <c r="D2" s="22" t="s">
        <v>532</v>
      </c>
      <c r="E2" s="23" t="s">
        <v>534</v>
      </c>
    </row>
    <row r="3" spans="1:5" s="28" customFormat="1" ht="18.95" customHeight="1" x14ac:dyDescent="0.25">
      <c r="A3" s="156" t="s">
        <v>587</v>
      </c>
      <c r="B3" s="156"/>
      <c r="C3" s="156"/>
      <c r="D3" s="22" t="s">
        <v>533</v>
      </c>
      <c r="E3" s="23">
        <v>2</v>
      </c>
    </row>
    <row r="4" spans="1:5" x14ac:dyDescent="0.2">
      <c r="A4" s="25" t="s">
        <v>136</v>
      </c>
      <c r="B4" s="26"/>
      <c r="C4" s="26"/>
      <c r="D4" s="26"/>
      <c r="E4" s="26"/>
    </row>
    <row r="6" spans="1:5" x14ac:dyDescent="0.2">
      <c r="A6" s="26" t="s">
        <v>122</v>
      </c>
      <c r="B6" s="26"/>
      <c r="C6" s="26"/>
      <c r="D6" s="26"/>
      <c r="E6" s="26"/>
    </row>
    <row r="7" spans="1:5" x14ac:dyDescent="0.2">
      <c r="A7" s="27" t="s">
        <v>91</v>
      </c>
      <c r="B7" s="27" t="s">
        <v>573</v>
      </c>
      <c r="C7" s="98">
        <v>2023</v>
      </c>
      <c r="D7" s="98">
        <v>2022</v>
      </c>
      <c r="E7" s="27"/>
    </row>
    <row r="8" spans="1:5" x14ac:dyDescent="0.2">
      <c r="A8" s="127">
        <v>1111</v>
      </c>
      <c r="B8" s="128" t="s">
        <v>424</v>
      </c>
      <c r="C8" s="129">
        <v>3984930.21</v>
      </c>
      <c r="D8" s="129">
        <v>1786463.52</v>
      </c>
      <c r="E8" s="128"/>
    </row>
    <row r="9" spans="1:5" x14ac:dyDescent="0.2">
      <c r="A9" s="127">
        <v>1112</v>
      </c>
      <c r="B9" s="128" t="s">
        <v>425</v>
      </c>
      <c r="C9" s="129">
        <v>12073588.359999999</v>
      </c>
      <c r="D9" s="129">
        <v>1730503.33</v>
      </c>
      <c r="E9" s="128"/>
    </row>
    <row r="10" spans="1:5" x14ac:dyDescent="0.2">
      <c r="A10" s="127">
        <v>1113</v>
      </c>
      <c r="B10" s="128" t="s">
        <v>426</v>
      </c>
      <c r="C10" s="129">
        <v>0</v>
      </c>
      <c r="D10" s="129">
        <v>0</v>
      </c>
      <c r="E10" s="128"/>
    </row>
    <row r="11" spans="1:5" x14ac:dyDescent="0.2">
      <c r="A11" s="127">
        <v>1114</v>
      </c>
      <c r="B11" s="128" t="s">
        <v>137</v>
      </c>
      <c r="C11" s="129">
        <v>253930822.53</v>
      </c>
      <c r="D11" s="129">
        <v>221290240.41</v>
      </c>
      <c r="E11" s="128"/>
    </row>
    <row r="12" spans="1:5" x14ac:dyDescent="0.2">
      <c r="A12" s="127">
        <v>1115</v>
      </c>
      <c r="B12" s="128" t="s">
        <v>138</v>
      </c>
      <c r="C12" s="129">
        <v>0</v>
      </c>
      <c r="D12" s="129">
        <v>0</v>
      </c>
      <c r="E12" s="128"/>
    </row>
    <row r="13" spans="1:5" x14ac:dyDescent="0.2">
      <c r="A13" s="127">
        <v>1116</v>
      </c>
      <c r="B13" s="128" t="s">
        <v>427</v>
      </c>
      <c r="C13" s="129">
        <v>0</v>
      </c>
      <c r="D13" s="129">
        <v>0</v>
      </c>
      <c r="E13" s="128"/>
    </row>
    <row r="14" spans="1:5" x14ac:dyDescent="0.2">
      <c r="A14" s="127">
        <v>1119</v>
      </c>
      <c r="B14" s="128" t="s">
        <v>428</v>
      </c>
      <c r="C14" s="129">
        <v>0</v>
      </c>
      <c r="D14" s="129">
        <v>0</v>
      </c>
      <c r="E14" s="128"/>
    </row>
    <row r="15" spans="1:5" x14ac:dyDescent="0.2">
      <c r="A15" s="130">
        <v>1110</v>
      </c>
      <c r="B15" s="131" t="s">
        <v>551</v>
      </c>
      <c r="C15" s="132">
        <f>SUM(C8:C14)</f>
        <v>269989341.10000002</v>
      </c>
      <c r="D15" s="132">
        <f>SUM(D8:D14)</f>
        <v>224807207.25999999</v>
      </c>
      <c r="E15" s="128"/>
    </row>
    <row r="18" spans="1:4" x14ac:dyDescent="0.2">
      <c r="A18" s="26" t="s">
        <v>123</v>
      </c>
      <c r="B18" s="26"/>
      <c r="C18" s="26"/>
      <c r="D18" s="26"/>
    </row>
    <row r="19" spans="1:4" x14ac:dyDescent="0.2">
      <c r="A19" s="27" t="s">
        <v>91</v>
      </c>
      <c r="B19" s="27" t="s">
        <v>573</v>
      </c>
      <c r="C19" s="101" t="s">
        <v>572</v>
      </c>
      <c r="D19" s="101" t="s">
        <v>124</v>
      </c>
    </row>
    <row r="20" spans="1:4" x14ac:dyDescent="0.2">
      <c r="A20" s="130">
        <v>1230</v>
      </c>
      <c r="B20" s="131" t="s">
        <v>170</v>
      </c>
      <c r="C20" s="132">
        <f>SUM(C21:C27)</f>
        <v>13181545.560000001</v>
      </c>
      <c r="D20" s="132">
        <f>SUM(D21:D27)</f>
        <v>12316985.889999999</v>
      </c>
    </row>
    <row r="21" spans="1:4" x14ac:dyDescent="0.2">
      <c r="A21" s="127">
        <v>1231</v>
      </c>
      <c r="B21" s="128" t="s">
        <v>171</v>
      </c>
      <c r="C21" s="129">
        <v>0</v>
      </c>
      <c r="D21" s="129">
        <v>0</v>
      </c>
    </row>
    <row r="22" spans="1:4" x14ac:dyDescent="0.2">
      <c r="A22" s="127">
        <v>1232</v>
      </c>
      <c r="B22" s="128" t="s">
        <v>172</v>
      </c>
      <c r="C22" s="129">
        <v>0</v>
      </c>
      <c r="D22" s="129">
        <v>0</v>
      </c>
    </row>
    <row r="23" spans="1:4" x14ac:dyDescent="0.2">
      <c r="A23" s="127">
        <v>1233</v>
      </c>
      <c r="B23" s="128" t="s">
        <v>173</v>
      </c>
      <c r="C23" s="129">
        <v>0</v>
      </c>
      <c r="D23" s="129">
        <v>0</v>
      </c>
    </row>
    <row r="24" spans="1:4" x14ac:dyDescent="0.2">
      <c r="A24" s="127">
        <v>1234</v>
      </c>
      <c r="B24" s="128" t="s">
        <v>174</v>
      </c>
      <c r="C24" s="129">
        <v>0</v>
      </c>
      <c r="D24" s="129">
        <v>0</v>
      </c>
    </row>
    <row r="25" spans="1:4" x14ac:dyDescent="0.2">
      <c r="A25" s="127">
        <v>1235</v>
      </c>
      <c r="B25" s="128" t="s">
        <v>175</v>
      </c>
      <c r="C25" s="129">
        <v>3619884.57</v>
      </c>
      <c r="D25" s="129">
        <v>3202702.94</v>
      </c>
    </row>
    <row r="26" spans="1:4" x14ac:dyDescent="0.2">
      <c r="A26" s="127">
        <v>1236</v>
      </c>
      <c r="B26" s="128" t="s">
        <v>176</v>
      </c>
      <c r="C26" s="129">
        <v>9561660.9900000002</v>
      </c>
      <c r="D26" s="129">
        <v>9114282.9499999993</v>
      </c>
    </row>
    <row r="27" spans="1:4" x14ac:dyDescent="0.2">
      <c r="A27" s="127">
        <v>1239</v>
      </c>
      <c r="B27" s="128" t="s">
        <v>177</v>
      </c>
      <c r="C27" s="129">
        <v>0</v>
      </c>
      <c r="D27" s="129">
        <v>0</v>
      </c>
    </row>
    <row r="28" spans="1:4" x14ac:dyDescent="0.2">
      <c r="A28" s="130">
        <v>1240</v>
      </c>
      <c r="B28" s="131" t="s">
        <v>178</v>
      </c>
      <c r="C28" s="132">
        <f>SUM(C29:C36)</f>
        <v>2129657.41</v>
      </c>
      <c r="D28" s="132">
        <f>SUM(D29:D36)</f>
        <v>2143594.94</v>
      </c>
    </row>
    <row r="29" spans="1:4" x14ac:dyDescent="0.2">
      <c r="A29" s="127">
        <v>1241</v>
      </c>
      <c r="B29" s="128" t="s">
        <v>179</v>
      </c>
      <c r="C29" s="129">
        <v>609786.04</v>
      </c>
      <c r="D29" s="129">
        <v>609786.04</v>
      </c>
    </row>
    <row r="30" spans="1:4" x14ac:dyDescent="0.2">
      <c r="A30" s="127">
        <v>1242</v>
      </c>
      <c r="B30" s="128" t="s">
        <v>180</v>
      </c>
      <c r="C30" s="129">
        <v>0</v>
      </c>
      <c r="D30" s="129">
        <v>0</v>
      </c>
    </row>
    <row r="31" spans="1:4" x14ac:dyDescent="0.2">
      <c r="A31" s="127">
        <v>1243</v>
      </c>
      <c r="B31" s="128" t="s">
        <v>181</v>
      </c>
      <c r="C31" s="129">
        <v>0</v>
      </c>
      <c r="D31" s="129">
        <v>0</v>
      </c>
    </row>
    <row r="32" spans="1:4" x14ac:dyDescent="0.2">
      <c r="A32" s="127">
        <v>1244</v>
      </c>
      <c r="B32" s="128" t="s">
        <v>182</v>
      </c>
      <c r="C32" s="129">
        <v>1393465.52</v>
      </c>
      <c r="D32" s="129">
        <v>1393465.52</v>
      </c>
    </row>
    <row r="33" spans="1:5" x14ac:dyDescent="0.2">
      <c r="A33" s="127">
        <v>1245</v>
      </c>
      <c r="B33" s="128" t="s">
        <v>183</v>
      </c>
      <c r="C33" s="129">
        <v>0</v>
      </c>
      <c r="D33" s="129">
        <v>0</v>
      </c>
    </row>
    <row r="34" spans="1:5" x14ac:dyDescent="0.2">
      <c r="A34" s="127">
        <v>1246</v>
      </c>
      <c r="B34" s="128" t="s">
        <v>184</v>
      </c>
      <c r="C34" s="129">
        <v>126405.85</v>
      </c>
      <c r="D34" s="129">
        <v>140343.38</v>
      </c>
    </row>
    <row r="35" spans="1:5" x14ac:dyDescent="0.2">
      <c r="A35" s="127">
        <v>1247</v>
      </c>
      <c r="B35" s="128" t="s">
        <v>185</v>
      </c>
      <c r="C35" s="129">
        <v>0</v>
      </c>
      <c r="D35" s="129">
        <v>0</v>
      </c>
    </row>
    <row r="36" spans="1:5" x14ac:dyDescent="0.2">
      <c r="A36" s="127">
        <v>1248</v>
      </c>
      <c r="B36" s="128" t="s">
        <v>186</v>
      </c>
      <c r="C36" s="129">
        <v>0</v>
      </c>
      <c r="D36" s="129">
        <v>0</v>
      </c>
    </row>
    <row r="37" spans="1:5" x14ac:dyDescent="0.2">
      <c r="A37" s="130">
        <v>1250</v>
      </c>
      <c r="B37" s="131" t="s">
        <v>188</v>
      </c>
      <c r="C37" s="132">
        <f>SUM(C38:C42)</f>
        <v>38382.44</v>
      </c>
      <c r="D37" s="132">
        <f>SUM(D38:D42)</f>
        <v>38382.44</v>
      </c>
      <c r="E37" s="34"/>
    </row>
    <row r="38" spans="1:5" x14ac:dyDescent="0.2">
      <c r="A38" s="127">
        <v>1251</v>
      </c>
      <c r="B38" s="128" t="s">
        <v>189</v>
      </c>
      <c r="C38" s="129">
        <v>38382.44</v>
      </c>
      <c r="D38" s="129">
        <v>38382.44</v>
      </c>
    </row>
    <row r="39" spans="1:5" x14ac:dyDescent="0.2">
      <c r="A39" s="127">
        <v>1252</v>
      </c>
      <c r="B39" s="128" t="s">
        <v>190</v>
      </c>
      <c r="C39" s="129">
        <v>0</v>
      </c>
      <c r="D39" s="129">
        <v>0</v>
      </c>
    </row>
    <row r="40" spans="1:5" x14ac:dyDescent="0.2">
      <c r="A40" s="127">
        <v>1253</v>
      </c>
      <c r="B40" s="128" t="s">
        <v>191</v>
      </c>
      <c r="C40" s="129">
        <v>0</v>
      </c>
      <c r="D40" s="129">
        <v>0</v>
      </c>
    </row>
    <row r="41" spans="1:5" x14ac:dyDescent="0.2">
      <c r="A41" s="127">
        <v>1254</v>
      </c>
      <c r="B41" s="128" t="s">
        <v>192</v>
      </c>
      <c r="C41" s="129">
        <v>0</v>
      </c>
      <c r="D41" s="129">
        <v>0</v>
      </c>
    </row>
    <row r="42" spans="1:5" x14ac:dyDescent="0.2">
      <c r="A42" s="127">
        <v>1259</v>
      </c>
      <c r="B42" s="128" t="s">
        <v>193</v>
      </c>
      <c r="C42" s="129">
        <v>0</v>
      </c>
      <c r="D42" s="129">
        <v>0</v>
      </c>
    </row>
    <row r="43" spans="1:5" x14ac:dyDescent="0.2">
      <c r="A43" s="128"/>
      <c r="B43" s="133" t="s">
        <v>552</v>
      </c>
      <c r="C43" s="132">
        <f>C20+C28+C37</f>
        <v>15349585.41</v>
      </c>
      <c r="D43" s="132">
        <f>D20+D28+D37</f>
        <v>14498963.269999998</v>
      </c>
    </row>
    <row r="45" spans="1:5" x14ac:dyDescent="0.2">
      <c r="A45" s="26" t="s">
        <v>126</v>
      </c>
      <c r="B45" s="26"/>
      <c r="C45" s="26"/>
      <c r="D45" s="26"/>
      <c r="E45" s="26"/>
    </row>
    <row r="46" spans="1:5" x14ac:dyDescent="0.2">
      <c r="A46" s="27" t="s">
        <v>91</v>
      </c>
      <c r="B46" s="27" t="s">
        <v>573</v>
      </c>
      <c r="C46" s="98">
        <v>2023</v>
      </c>
      <c r="D46" s="98">
        <v>2022</v>
      </c>
      <c r="E46" s="27"/>
    </row>
    <row r="47" spans="1:5" x14ac:dyDescent="0.2">
      <c r="A47" s="130">
        <v>3210</v>
      </c>
      <c r="B47" s="131" t="s">
        <v>553</v>
      </c>
      <c r="C47" s="132">
        <v>58308179.270000003</v>
      </c>
      <c r="D47" s="132">
        <v>0</v>
      </c>
      <c r="E47" s="128"/>
    </row>
    <row r="48" spans="1:5" x14ac:dyDescent="0.2">
      <c r="A48" s="127"/>
      <c r="B48" s="133" t="s">
        <v>542</v>
      </c>
      <c r="C48" s="132">
        <f>C51+C63+C91+C94+C49</f>
        <v>12212162.859999999</v>
      </c>
      <c r="D48" s="132">
        <f>D51+D63+D91+D94+D49</f>
        <v>37904226.289999999</v>
      </c>
      <c r="E48" s="128"/>
    </row>
    <row r="49" spans="1:5" x14ac:dyDescent="0.2">
      <c r="A49" s="134">
        <v>5100</v>
      </c>
      <c r="B49" s="135" t="s">
        <v>301</v>
      </c>
      <c r="C49" s="136">
        <f>SUM(C50:C50)</f>
        <v>0</v>
      </c>
      <c r="D49" s="136">
        <f>SUM(D50:D50)</f>
        <v>0</v>
      </c>
      <c r="E49" s="128"/>
    </row>
    <row r="50" spans="1:5" x14ac:dyDescent="0.2">
      <c r="A50" s="137">
        <v>5130</v>
      </c>
      <c r="B50" s="138" t="s">
        <v>574</v>
      </c>
      <c r="C50" s="139">
        <v>0</v>
      </c>
      <c r="D50" s="139">
        <v>0</v>
      </c>
      <c r="E50" s="128"/>
    </row>
    <row r="51" spans="1:5" x14ac:dyDescent="0.2">
      <c r="A51" s="130">
        <v>5400</v>
      </c>
      <c r="B51" s="131" t="s">
        <v>366</v>
      </c>
      <c r="C51" s="132">
        <f>C52+C54+C56+C58+C60</f>
        <v>0</v>
      </c>
      <c r="D51" s="132">
        <f>D52+D54+D56+D58+D60</f>
        <v>0</v>
      </c>
      <c r="E51" s="128"/>
    </row>
    <row r="52" spans="1:5" x14ac:dyDescent="0.2">
      <c r="A52" s="127">
        <v>5410</v>
      </c>
      <c r="B52" s="128" t="s">
        <v>543</v>
      </c>
      <c r="C52" s="129">
        <f>C53</f>
        <v>0</v>
      </c>
      <c r="D52" s="129">
        <f>D53</f>
        <v>0</v>
      </c>
      <c r="E52" s="128"/>
    </row>
    <row r="53" spans="1:5" x14ac:dyDescent="0.2">
      <c r="A53" s="127">
        <v>5411</v>
      </c>
      <c r="B53" s="128" t="s">
        <v>368</v>
      </c>
      <c r="C53" s="129">
        <v>0</v>
      </c>
      <c r="D53" s="129">
        <v>0</v>
      </c>
      <c r="E53" s="128"/>
    </row>
    <row r="54" spans="1:5" x14ac:dyDescent="0.2">
      <c r="A54" s="127">
        <v>5420</v>
      </c>
      <c r="B54" s="128" t="s">
        <v>544</v>
      </c>
      <c r="C54" s="129">
        <f>C55</f>
        <v>0</v>
      </c>
      <c r="D54" s="129">
        <f>D55</f>
        <v>0</v>
      </c>
      <c r="E54" s="128"/>
    </row>
    <row r="55" spans="1:5" x14ac:dyDescent="0.2">
      <c r="A55" s="127">
        <v>5421</v>
      </c>
      <c r="B55" s="128" t="s">
        <v>371</v>
      </c>
      <c r="C55" s="129">
        <v>0</v>
      </c>
      <c r="D55" s="129">
        <v>0</v>
      </c>
      <c r="E55" s="128"/>
    </row>
    <row r="56" spans="1:5" x14ac:dyDescent="0.2">
      <c r="A56" s="127">
        <v>5430</v>
      </c>
      <c r="B56" s="128" t="s">
        <v>545</v>
      </c>
      <c r="C56" s="129">
        <f>C57</f>
        <v>0</v>
      </c>
      <c r="D56" s="129">
        <f>D57</f>
        <v>0</v>
      </c>
      <c r="E56" s="128"/>
    </row>
    <row r="57" spans="1:5" x14ac:dyDescent="0.2">
      <c r="A57" s="127">
        <v>5431</v>
      </c>
      <c r="B57" s="128" t="s">
        <v>374</v>
      </c>
      <c r="C57" s="129">
        <v>0</v>
      </c>
      <c r="D57" s="129">
        <v>0</v>
      </c>
      <c r="E57" s="128"/>
    </row>
    <row r="58" spans="1:5" x14ac:dyDescent="0.2">
      <c r="A58" s="127">
        <v>5440</v>
      </c>
      <c r="B58" s="128" t="s">
        <v>546</v>
      </c>
      <c r="C58" s="129">
        <f>C59</f>
        <v>0</v>
      </c>
      <c r="D58" s="129">
        <f>D59</f>
        <v>0</v>
      </c>
      <c r="E58" s="128"/>
    </row>
    <row r="59" spans="1:5" x14ac:dyDescent="0.2">
      <c r="A59" s="127">
        <v>5441</v>
      </c>
      <c r="B59" s="128" t="s">
        <v>546</v>
      </c>
      <c r="C59" s="129">
        <v>0</v>
      </c>
      <c r="D59" s="129">
        <v>0</v>
      </c>
      <c r="E59" s="128"/>
    </row>
    <row r="60" spans="1:5" x14ac:dyDescent="0.2">
      <c r="A60" s="127">
        <v>5450</v>
      </c>
      <c r="B60" s="128" t="s">
        <v>547</v>
      </c>
      <c r="C60" s="129">
        <f>SUM(C61:C62)</f>
        <v>0</v>
      </c>
      <c r="D60" s="129">
        <f>SUM(D61:D62)</f>
        <v>0</v>
      </c>
      <c r="E60" s="128"/>
    </row>
    <row r="61" spans="1:5" x14ac:dyDescent="0.2">
      <c r="A61" s="127">
        <v>5451</v>
      </c>
      <c r="B61" s="128" t="s">
        <v>378</v>
      </c>
      <c r="C61" s="129">
        <v>0</v>
      </c>
      <c r="D61" s="129">
        <v>0</v>
      </c>
      <c r="E61" s="128"/>
    </row>
    <row r="62" spans="1:5" x14ac:dyDescent="0.2">
      <c r="A62" s="127">
        <v>5452</v>
      </c>
      <c r="B62" s="128" t="s">
        <v>379</v>
      </c>
      <c r="C62" s="129">
        <v>0</v>
      </c>
      <c r="D62" s="129">
        <v>0</v>
      </c>
      <c r="E62" s="128"/>
    </row>
    <row r="63" spans="1:5" x14ac:dyDescent="0.2">
      <c r="A63" s="130">
        <v>5500</v>
      </c>
      <c r="B63" s="131" t="s">
        <v>380</v>
      </c>
      <c r="C63" s="132">
        <f>C64+C73+C76+C82</f>
        <v>23.34</v>
      </c>
      <c r="D63" s="132">
        <f>D64+D73+D76+D82</f>
        <v>37203245.07</v>
      </c>
      <c r="E63" s="128"/>
    </row>
    <row r="64" spans="1:5" x14ac:dyDescent="0.2">
      <c r="A64" s="127">
        <v>5510</v>
      </c>
      <c r="B64" s="128" t="s">
        <v>381</v>
      </c>
      <c r="C64" s="129">
        <f>SUM(C65:C72)</f>
        <v>0</v>
      </c>
      <c r="D64" s="129">
        <f>SUM(D65:D72)</f>
        <v>37201280.359999999</v>
      </c>
      <c r="E64" s="128"/>
    </row>
    <row r="65" spans="1:5" x14ac:dyDescent="0.2">
      <c r="A65" s="127">
        <v>5511</v>
      </c>
      <c r="B65" s="128" t="s">
        <v>382</v>
      </c>
      <c r="C65" s="129">
        <v>0</v>
      </c>
      <c r="D65" s="129">
        <v>0</v>
      </c>
      <c r="E65" s="128"/>
    </row>
    <row r="66" spans="1:5" x14ac:dyDescent="0.2">
      <c r="A66" s="127">
        <v>5512</v>
      </c>
      <c r="B66" s="128" t="s">
        <v>383</v>
      </c>
      <c r="C66" s="129">
        <v>0</v>
      </c>
      <c r="D66" s="129">
        <v>0</v>
      </c>
      <c r="E66" s="128"/>
    </row>
    <row r="67" spans="1:5" x14ac:dyDescent="0.2">
      <c r="A67" s="127">
        <v>5513</v>
      </c>
      <c r="B67" s="128" t="s">
        <v>384</v>
      </c>
      <c r="C67" s="129">
        <v>0</v>
      </c>
      <c r="D67" s="129">
        <v>911758.02</v>
      </c>
      <c r="E67" s="128"/>
    </row>
    <row r="68" spans="1:5" x14ac:dyDescent="0.2">
      <c r="A68" s="127">
        <v>5514</v>
      </c>
      <c r="B68" s="128" t="s">
        <v>385</v>
      </c>
      <c r="C68" s="129">
        <v>0</v>
      </c>
      <c r="D68" s="129">
        <v>29325656.52</v>
      </c>
      <c r="E68" s="128"/>
    </row>
    <row r="69" spans="1:5" x14ac:dyDescent="0.2">
      <c r="A69" s="127">
        <v>5515</v>
      </c>
      <c r="B69" s="128" t="s">
        <v>386</v>
      </c>
      <c r="C69" s="129">
        <v>0</v>
      </c>
      <c r="D69" s="129">
        <v>6776324.1399999997</v>
      </c>
      <c r="E69" s="128"/>
    </row>
    <row r="70" spans="1:5" x14ac:dyDescent="0.2">
      <c r="A70" s="127">
        <v>5516</v>
      </c>
      <c r="B70" s="128" t="s">
        <v>387</v>
      </c>
      <c r="C70" s="129">
        <v>0</v>
      </c>
      <c r="D70" s="129">
        <v>0</v>
      </c>
      <c r="E70" s="128"/>
    </row>
    <row r="71" spans="1:5" x14ac:dyDescent="0.2">
      <c r="A71" s="127">
        <v>5517</v>
      </c>
      <c r="B71" s="128" t="s">
        <v>388</v>
      </c>
      <c r="C71" s="129">
        <v>0</v>
      </c>
      <c r="D71" s="129">
        <v>177749.1</v>
      </c>
      <c r="E71" s="128"/>
    </row>
    <row r="72" spans="1:5" x14ac:dyDescent="0.2">
      <c r="A72" s="127">
        <v>5518</v>
      </c>
      <c r="B72" s="128" t="s">
        <v>69</v>
      </c>
      <c r="C72" s="129">
        <v>0</v>
      </c>
      <c r="D72" s="129">
        <v>9792.58</v>
      </c>
      <c r="E72" s="128"/>
    </row>
    <row r="73" spans="1:5" x14ac:dyDescent="0.2">
      <c r="A73" s="127">
        <v>5520</v>
      </c>
      <c r="B73" s="128" t="s">
        <v>68</v>
      </c>
      <c r="C73" s="129">
        <f>SUM(C74:C75)</f>
        <v>0</v>
      </c>
      <c r="D73" s="129">
        <f>SUM(D74:D75)</f>
        <v>0</v>
      </c>
      <c r="E73" s="128"/>
    </row>
    <row r="74" spans="1:5" x14ac:dyDescent="0.2">
      <c r="A74" s="127">
        <v>5521</v>
      </c>
      <c r="B74" s="128" t="s">
        <v>389</v>
      </c>
      <c r="C74" s="129">
        <v>0</v>
      </c>
      <c r="D74" s="129">
        <v>0</v>
      </c>
      <c r="E74" s="128"/>
    </row>
    <row r="75" spans="1:5" x14ac:dyDescent="0.2">
      <c r="A75" s="127">
        <v>5522</v>
      </c>
      <c r="B75" s="128" t="s">
        <v>390</v>
      </c>
      <c r="C75" s="129">
        <v>0</v>
      </c>
      <c r="D75" s="129">
        <v>0</v>
      </c>
      <c r="E75" s="128"/>
    </row>
    <row r="76" spans="1:5" x14ac:dyDescent="0.2">
      <c r="A76" s="127">
        <v>5530</v>
      </c>
      <c r="B76" s="128" t="s">
        <v>391</v>
      </c>
      <c r="C76" s="129">
        <f>SUM(C77:C81)</f>
        <v>0</v>
      </c>
      <c r="D76" s="129">
        <f>SUM(D77:D81)</f>
        <v>0</v>
      </c>
      <c r="E76" s="128"/>
    </row>
    <row r="77" spans="1:5" x14ac:dyDescent="0.2">
      <c r="A77" s="127">
        <v>5531</v>
      </c>
      <c r="B77" s="128" t="s">
        <v>392</v>
      </c>
      <c r="C77" s="129">
        <v>0</v>
      </c>
      <c r="D77" s="129">
        <v>0</v>
      </c>
      <c r="E77" s="128"/>
    </row>
    <row r="78" spans="1:5" x14ac:dyDescent="0.2">
      <c r="A78" s="127">
        <v>5532</v>
      </c>
      <c r="B78" s="128" t="s">
        <v>393</v>
      </c>
      <c r="C78" s="129">
        <v>0</v>
      </c>
      <c r="D78" s="129">
        <v>0</v>
      </c>
      <c r="E78" s="128"/>
    </row>
    <row r="79" spans="1:5" x14ac:dyDescent="0.2">
      <c r="A79" s="127">
        <v>5533</v>
      </c>
      <c r="B79" s="128" t="s">
        <v>394</v>
      </c>
      <c r="C79" s="129">
        <v>0</v>
      </c>
      <c r="D79" s="129">
        <v>0</v>
      </c>
      <c r="E79" s="128"/>
    </row>
    <row r="80" spans="1:5" x14ac:dyDescent="0.2">
      <c r="A80" s="127">
        <v>5534</v>
      </c>
      <c r="B80" s="128" t="s">
        <v>395</v>
      </c>
      <c r="C80" s="129">
        <v>0</v>
      </c>
      <c r="D80" s="129">
        <v>0</v>
      </c>
      <c r="E80" s="128"/>
    </row>
    <row r="81" spans="1:5" x14ac:dyDescent="0.2">
      <c r="A81" s="127">
        <v>5535</v>
      </c>
      <c r="B81" s="128" t="s">
        <v>396</v>
      </c>
      <c r="C81" s="129">
        <v>0</v>
      </c>
      <c r="D81" s="129">
        <v>0</v>
      </c>
      <c r="E81" s="128"/>
    </row>
    <row r="82" spans="1:5" x14ac:dyDescent="0.2">
      <c r="A82" s="127">
        <v>5590</v>
      </c>
      <c r="B82" s="128" t="s">
        <v>397</v>
      </c>
      <c r="C82" s="129">
        <f>SUM(C83:C90)</f>
        <v>23.34</v>
      </c>
      <c r="D82" s="129">
        <f>SUM(D83:D90)</f>
        <v>1964.71</v>
      </c>
      <c r="E82" s="128"/>
    </row>
    <row r="83" spans="1:5" x14ac:dyDescent="0.2">
      <c r="A83" s="127">
        <v>5591</v>
      </c>
      <c r="B83" s="128" t="s">
        <v>398</v>
      </c>
      <c r="C83" s="129">
        <v>0</v>
      </c>
      <c r="D83" s="129">
        <v>0</v>
      </c>
      <c r="E83" s="128"/>
    </row>
    <row r="84" spans="1:5" x14ac:dyDescent="0.2">
      <c r="A84" s="127">
        <v>5592</v>
      </c>
      <c r="B84" s="128" t="s">
        <v>399</v>
      </c>
      <c r="C84" s="129">
        <v>0</v>
      </c>
      <c r="D84" s="129">
        <v>0</v>
      </c>
      <c r="E84" s="128"/>
    </row>
    <row r="85" spans="1:5" x14ac:dyDescent="0.2">
      <c r="A85" s="127">
        <v>5593</v>
      </c>
      <c r="B85" s="128" t="s">
        <v>400</v>
      </c>
      <c r="C85" s="129">
        <v>0</v>
      </c>
      <c r="D85" s="129">
        <v>0</v>
      </c>
      <c r="E85" s="128"/>
    </row>
    <row r="86" spans="1:5" x14ac:dyDescent="0.2">
      <c r="A86" s="127">
        <v>5594</v>
      </c>
      <c r="B86" s="128" t="s">
        <v>401</v>
      </c>
      <c r="C86" s="129">
        <v>0</v>
      </c>
      <c r="D86" s="129">
        <v>0</v>
      </c>
      <c r="E86" s="128"/>
    </row>
    <row r="87" spans="1:5" x14ac:dyDescent="0.2">
      <c r="A87" s="127">
        <v>5595</v>
      </c>
      <c r="B87" s="128" t="s">
        <v>402</v>
      </c>
      <c r="C87" s="129">
        <v>0</v>
      </c>
      <c r="D87" s="129">
        <v>0</v>
      </c>
      <c r="E87" s="128"/>
    </row>
    <row r="88" spans="1:5" x14ac:dyDescent="0.2">
      <c r="A88" s="127">
        <v>5596</v>
      </c>
      <c r="B88" s="128" t="s">
        <v>297</v>
      </c>
      <c r="C88" s="129">
        <v>0</v>
      </c>
      <c r="D88" s="129">
        <v>0</v>
      </c>
      <c r="E88" s="128"/>
    </row>
    <row r="89" spans="1:5" x14ac:dyDescent="0.2">
      <c r="A89" s="127">
        <v>5597</v>
      </c>
      <c r="B89" s="128" t="s">
        <v>403</v>
      </c>
      <c r="C89" s="129">
        <v>0</v>
      </c>
      <c r="D89" s="129">
        <v>0</v>
      </c>
      <c r="E89" s="128"/>
    </row>
    <row r="90" spans="1:5" x14ac:dyDescent="0.2">
      <c r="A90" s="127">
        <v>5599</v>
      </c>
      <c r="B90" s="128" t="s">
        <v>404</v>
      </c>
      <c r="C90" s="129">
        <v>23.34</v>
      </c>
      <c r="D90" s="129">
        <v>1964.71</v>
      </c>
      <c r="E90" s="128"/>
    </row>
    <row r="91" spans="1:5" x14ac:dyDescent="0.2">
      <c r="A91" s="130">
        <v>5600</v>
      </c>
      <c r="B91" s="131" t="s">
        <v>67</v>
      </c>
      <c r="C91" s="132">
        <f>C92</f>
        <v>0</v>
      </c>
      <c r="D91" s="132">
        <f>D92</f>
        <v>700981.22</v>
      </c>
      <c r="E91" s="128"/>
    </row>
    <row r="92" spans="1:5" x14ac:dyDescent="0.2">
      <c r="A92" s="127">
        <v>5610</v>
      </c>
      <c r="B92" s="128" t="s">
        <v>405</v>
      </c>
      <c r="C92" s="129">
        <f>C93</f>
        <v>0</v>
      </c>
      <c r="D92" s="129">
        <f>D93</f>
        <v>700981.22</v>
      </c>
      <c r="E92" s="128"/>
    </row>
    <row r="93" spans="1:5" x14ac:dyDescent="0.2">
      <c r="A93" s="127">
        <v>5611</v>
      </c>
      <c r="B93" s="128" t="s">
        <v>406</v>
      </c>
      <c r="C93" s="129">
        <v>0</v>
      </c>
      <c r="D93" s="129">
        <v>700981.22</v>
      </c>
      <c r="E93" s="128"/>
    </row>
    <row r="94" spans="1:5" x14ac:dyDescent="0.2">
      <c r="A94" s="130">
        <v>2110</v>
      </c>
      <c r="B94" s="140" t="s">
        <v>554</v>
      </c>
      <c r="C94" s="132">
        <f>SUM(C95:C99)</f>
        <v>12212139.52</v>
      </c>
      <c r="D94" s="132">
        <f>SUM(D95:D99)</f>
        <v>0</v>
      </c>
      <c r="E94" s="128"/>
    </row>
    <row r="95" spans="1:5" x14ac:dyDescent="0.2">
      <c r="A95" s="127">
        <v>2111</v>
      </c>
      <c r="B95" s="128" t="s">
        <v>555</v>
      </c>
      <c r="C95" s="129">
        <v>7770109.5499999998</v>
      </c>
      <c r="D95" s="129">
        <v>0</v>
      </c>
      <c r="E95" s="128"/>
    </row>
    <row r="96" spans="1:5" x14ac:dyDescent="0.2">
      <c r="A96" s="127">
        <v>2112</v>
      </c>
      <c r="B96" s="128" t="s">
        <v>556</v>
      </c>
      <c r="C96" s="129">
        <v>3559062.1</v>
      </c>
      <c r="D96" s="129">
        <v>0</v>
      </c>
      <c r="E96" s="128"/>
    </row>
    <row r="97" spans="1:5" x14ac:dyDescent="0.2">
      <c r="A97" s="127">
        <v>2112</v>
      </c>
      <c r="B97" s="128" t="s">
        <v>557</v>
      </c>
      <c r="C97" s="129">
        <v>882967.87</v>
      </c>
      <c r="D97" s="129">
        <v>0</v>
      </c>
      <c r="E97" s="128"/>
    </row>
    <row r="98" spans="1:5" x14ac:dyDescent="0.2">
      <c r="A98" s="127">
        <v>2115</v>
      </c>
      <c r="B98" s="128" t="s">
        <v>558</v>
      </c>
      <c r="C98" s="129">
        <v>0</v>
      </c>
      <c r="D98" s="129">
        <v>0</v>
      </c>
      <c r="E98" s="128"/>
    </row>
    <row r="99" spans="1:5" x14ac:dyDescent="0.2">
      <c r="A99" s="127">
        <v>2114</v>
      </c>
      <c r="B99" s="128" t="s">
        <v>559</v>
      </c>
      <c r="C99" s="129">
        <v>0</v>
      </c>
      <c r="D99" s="129">
        <v>0</v>
      </c>
      <c r="E99" s="128"/>
    </row>
    <row r="100" spans="1:5" x14ac:dyDescent="0.2">
      <c r="A100" s="127"/>
      <c r="B100" s="133" t="s">
        <v>560</v>
      </c>
      <c r="C100" s="132">
        <f>+C101</f>
        <v>0</v>
      </c>
      <c r="D100" s="132">
        <f>+D101</f>
        <v>0</v>
      </c>
      <c r="E100" s="128"/>
    </row>
    <row r="101" spans="1:5" x14ac:dyDescent="0.2">
      <c r="A101" s="134">
        <v>3100</v>
      </c>
      <c r="B101" s="141" t="s">
        <v>575</v>
      </c>
      <c r="C101" s="142">
        <f>SUM(C102:C105)</f>
        <v>0</v>
      </c>
      <c r="D101" s="142">
        <f>SUM(D102:D105)</f>
        <v>0</v>
      </c>
      <c r="E101" s="128"/>
    </row>
    <row r="102" spans="1:5" x14ac:dyDescent="0.2">
      <c r="A102" s="137"/>
      <c r="B102" s="143" t="s">
        <v>576</v>
      </c>
      <c r="C102" s="144">
        <v>0</v>
      </c>
      <c r="D102" s="144">
        <v>0</v>
      </c>
      <c r="E102" s="128"/>
    </row>
    <row r="103" spans="1:5" x14ac:dyDescent="0.2">
      <c r="A103" s="137"/>
      <c r="B103" s="143" t="s">
        <v>577</v>
      </c>
      <c r="C103" s="144">
        <v>0</v>
      </c>
      <c r="D103" s="144">
        <v>0</v>
      </c>
      <c r="E103" s="128"/>
    </row>
    <row r="104" spans="1:5" x14ac:dyDescent="0.2">
      <c r="A104" s="137"/>
      <c r="B104" s="143" t="s">
        <v>578</v>
      </c>
      <c r="C104" s="144">
        <v>0</v>
      </c>
      <c r="D104" s="144">
        <v>0</v>
      </c>
      <c r="E104" s="128"/>
    </row>
    <row r="105" spans="1:5" x14ac:dyDescent="0.2">
      <c r="A105" s="137"/>
      <c r="B105" s="143" t="s">
        <v>579</v>
      </c>
      <c r="C105" s="144">
        <v>0</v>
      </c>
      <c r="D105" s="144">
        <v>0</v>
      </c>
      <c r="E105" s="128"/>
    </row>
    <row r="106" spans="1:5" x14ac:dyDescent="0.2">
      <c r="A106" s="137"/>
      <c r="B106" s="145" t="s">
        <v>580</v>
      </c>
      <c r="C106" s="136">
        <f>+C107</f>
        <v>0</v>
      </c>
      <c r="D106" s="136">
        <f>+D107</f>
        <v>0</v>
      </c>
      <c r="E106" s="128"/>
    </row>
    <row r="107" spans="1:5" x14ac:dyDescent="0.2">
      <c r="A107" s="134">
        <v>1270</v>
      </c>
      <c r="B107" s="135" t="s">
        <v>194</v>
      </c>
      <c r="C107" s="142">
        <f>+C108</f>
        <v>0</v>
      </c>
      <c r="D107" s="142">
        <f>+D108</f>
        <v>0</v>
      </c>
      <c r="E107" s="128"/>
    </row>
    <row r="108" spans="1:5" x14ac:dyDescent="0.2">
      <c r="A108" s="137">
        <v>1273</v>
      </c>
      <c r="B108" s="138" t="s">
        <v>581</v>
      </c>
      <c r="C108" s="144">
        <v>0</v>
      </c>
      <c r="D108" s="144">
        <v>0</v>
      </c>
      <c r="E108" s="128"/>
    </row>
    <row r="109" spans="1:5" x14ac:dyDescent="0.2">
      <c r="A109" s="137"/>
      <c r="B109" s="145" t="s">
        <v>582</v>
      </c>
      <c r="C109" s="136">
        <f>+C110+C112</f>
        <v>38982315.640000001</v>
      </c>
      <c r="D109" s="136">
        <f>+D110+D112</f>
        <v>0</v>
      </c>
      <c r="E109" s="128"/>
    </row>
    <row r="110" spans="1:5" x14ac:dyDescent="0.2">
      <c r="A110" s="134">
        <v>4300</v>
      </c>
      <c r="B110" s="141" t="s">
        <v>583</v>
      </c>
      <c r="C110" s="142">
        <f>+C111</f>
        <v>0</v>
      </c>
      <c r="D110" s="146">
        <f>+D111</f>
        <v>0</v>
      </c>
      <c r="E110" s="128"/>
    </row>
    <row r="111" spans="1:5" x14ac:dyDescent="0.2">
      <c r="A111" s="137">
        <v>4399</v>
      </c>
      <c r="B111" s="143" t="s">
        <v>294</v>
      </c>
      <c r="C111" s="144">
        <v>0</v>
      </c>
      <c r="D111" s="144">
        <v>0</v>
      </c>
      <c r="E111" s="128"/>
    </row>
    <row r="112" spans="1:5" x14ac:dyDescent="0.2">
      <c r="A112" s="130">
        <v>1120</v>
      </c>
      <c r="B112" s="140" t="s">
        <v>561</v>
      </c>
      <c r="C112" s="132">
        <f>SUM(C113:C121)</f>
        <v>38982315.640000001</v>
      </c>
      <c r="D112" s="132">
        <f>SUM(D113:D121)</f>
        <v>0</v>
      </c>
      <c r="E112" s="128"/>
    </row>
    <row r="113" spans="1:5" x14ac:dyDescent="0.2">
      <c r="A113" s="127">
        <v>1124</v>
      </c>
      <c r="B113" s="147" t="s">
        <v>562</v>
      </c>
      <c r="C113" s="148">
        <v>0</v>
      </c>
      <c r="D113" s="129">
        <v>0</v>
      </c>
      <c r="E113" s="128"/>
    </row>
    <row r="114" spans="1:5" x14ac:dyDescent="0.2">
      <c r="A114" s="127">
        <v>1124</v>
      </c>
      <c r="B114" s="147" t="s">
        <v>563</v>
      </c>
      <c r="C114" s="148">
        <v>0</v>
      </c>
      <c r="D114" s="129">
        <v>0</v>
      </c>
      <c r="E114" s="128"/>
    </row>
    <row r="115" spans="1:5" x14ac:dyDescent="0.2">
      <c r="A115" s="127">
        <v>1124</v>
      </c>
      <c r="B115" s="147" t="s">
        <v>564</v>
      </c>
      <c r="C115" s="148">
        <v>0</v>
      </c>
      <c r="D115" s="129">
        <v>0</v>
      </c>
      <c r="E115" s="128"/>
    </row>
    <row r="116" spans="1:5" x14ac:dyDescent="0.2">
      <c r="A116" s="127">
        <v>1124</v>
      </c>
      <c r="B116" s="147" t="s">
        <v>565</v>
      </c>
      <c r="C116" s="148">
        <v>0</v>
      </c>
      <c r="D116" s="129">
        <v>0</v>
      </c>
      <c r="E116" s="128"/>
    </row>
    <row r="117" spans="1:5" x14ac:dyDescent="0.2">
      <c r="A117" s="127">
        <v>1124</v>
      </c>
      <c r="B117" s="147" t="s">
        <v>566</v>
      </c>
      <c r="C117" s="129">
        <v>0</v>
      </c>
      <c r="D117" s="129">
        <v>0</v>
      </c>
      <c r="E117" s="128"/>
    </row>
    <row r="118" spans="1:5" x14ac:dyDescent="0.2">
      <c r="A118" s="127">
        <v>1124</v>
      </c>
      <c r="B118" s="147" t="s">
        <v>567</v>
      </c>
      <c r="C118" s="129">
        <v>0</v>
      </c>
      <c r="D118" s="129">
        <v>0</v>
      </c>
      <c r="E118" s="128"/>
    </row>
    <row r="119" spans="1:5" x14ac:dyDescent="0.2">
      <c r="A119" s="127">
        <v>1122</v>
      </c>
      <c r="B119" s="147" t="s">
        <v>568</v>
      </c>
      <c r="C119" s="129">
        <v>36719552.18</v>
      </c>
      <c r="D119" s="129">
        <v>0</v>
      </c>
      <c r="E119" s="128"/>
    </row>
    <row r="120" spans="1:5" x14ac:dyDescent="0.2">
      <c r="A120" s="127">
        <v>1122</v>
      </c>
      <c r="B120" s="147" t="s">
        <v>569</v>
      </c>
      <c r="C120" s="148">
        <v>0</v>
      </c>
      <c r="D120" s="129">
        <v>0</v>
      </c>
      <c r="E120" s="128"/>
    </row>
    <row r="121" spans="1:5" x14ac:dyDescent="0.2">
      <c r="A121" s="127">
        <v>1122</v>
      </c>
      <c r="B121" s="147" t="s">
        <v>570</v>
      </c>
      <c r="C121" s="129">
        <v>2262763.46</v>
      </c>
      <c r="D121" s="129">
        <v>0</v>
      </c>
      <c r="E121" s="128"/>
    </row>
    <row r="122" spans="1:5" x14ac:dyDescent="0.2">
      <c r="A122" s="127"/>
      <c r="B122" s="149" t="s">
        <v>571</v>
      </c>
      <c r="C122" s="132">
        <f>C47+C48+C100-C106-C109</f>
        <v>31538026.489999995</v>
      </c>
      <c r="D122" s="132">
        <f>D47+D48+D100-D106-D109</f>
        <v>37904226.289999999</v>
      </c>
      <c r="E122" s="128"/>
    </row>
    <row r="125" spans="1:5" x14ac:dyDescent="0.2">
      <c r="B125" s="24" t="s">
        <v>549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59055118110236227" bottom="0.55118110236220474" header="0.31496062992125984" footer="0.31496062992125984"/>
  <pageSetup orientation="landscape" r:id="rId1"/>
  <headerFooter>
    <oddFooter>&amp;R&amp;8Página &amp;P de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79" t="s">
        <v>130</v>
      </c>
      <c r="B2" s="80" t="s">
        <v>38</v>
      </c>
    </row>
    <row r="3" spans="1:2" x14ac:dyDescent="0.2">
      <c r="B3" s="93"/>
    </row>
    <row r="4" spans="1:2" ht="14.1" customHeight="1" x14ac:dyDescent="0.2">
      <c r="A4" s="94" t="s">
        <v>27</v>
      </c>
      <c r="B4" s="84" t="s">
        <v>66</v>
      </c>
    </row>
    <row r="5" spans="1:2" ht="14.1" customHeight="1" x14ac:dyDescent="0.2">
      <c r="B5" s="84" t="s">
        <v>39</v>
      </c>
    </row>
    <row r="6" spans="1:2" ht="14.1" customHeight="1" x14ac:dyDescent="0.2">
      <c r="B6" s="84" t="s">
        <v>96</v>
      </c>
    </row>
    <row r="7" spans="1:2" ht="14.1" customHeight="1" x14ac:dyDescent="0.2">
      <c r="B7" s="84" t="s">
        <v>97</v>
      </c>
    </row>
    <row r="8" spans="1:2" ht="14.1" customHeight="1" x14ac:dyDescent="0.2"/>
    <row r="9" spans="1:2" x14ac:dyDescent="0.2">
      <c r="A9" s="94" t="s">
        <v>29</v>
      </c>
      <c r="B9" s="86" t="s">
        <v>523</v>
      </c>
    </row>
    <row r="10" spans="1:2" ht="15" customHeight="1" x14ac:dyDescent="0.2">
      <c r="B10" s="86" t="s">
        <v>63</v>
      </c>
    </row>
    <row r="11" spans="1:2" ht="15" customHeight="1" x14ac:dyDescent="0.2">
      <c r="B11" s="96" t="s">
        <v>135</v>
      </c>
    </row>
    <row r="12" spans="1:2" ht="15" customHeight="1" x14ac:dyDescent="0.2"/>
    <row r="13" spans="1:2" x14ac:dyDescent="0.2">
      <c r="A13" s="94" t="s">
        <v>64</v>
      </c>
      <c r="B13" s="84" t="s">
        <v>524</v>
      </c>
    </row>
    <row r="14" spans="1:2" ht="15" customHeight="1" x14ac:dyDescent="0.2">
      <c r="B14" s="84" t="s">
        <v>525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ESF!Área_de_impresión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2023-07-31T17:46:24Z</cp:lastPrinted>
  <dcterms:created xsi:type="dcterms:W3CDTF">2012-12-11T20:36:24Z</dcterms:created>
  <dcterms:modified xsi:type="dcterms:W3CDTF">2023-07-31T17:46:35Z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